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FF5E4EC5-52BA-4C6C-8726-646C8350F2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H23" i="3"/>
  <c r="G23" i="3"/>
  <c r="G22" i="3"/>
  <c r="H22" i="3" s="1"/>
  <c r="G21" i="3"/>
  <c r="H21" i="3" s="1"/>
  <c r="H20" i="3"/>
  <c r="G20" i="3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/>
  <c r="G19" i="2"/>
  <c r="G18" i="2"/>
  <c r="G17" i="2"/>
  <c r="G16" i="2"/>
  <c r="H16" i="2" s="1"/>
  <c r="G15" i="2"/>
  <c r="G14" i="2"/>
  <c r="G13" i="2"/>
  <c r="H13" i="2" s="1"/>
  <c r="G12" i="2"/>
  <c r="H12" i="2" s="1"/>
  <c r="G11" i="2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25" i="2"/>
  <c r="H23" i="2"/>
  <c r="H19" i="2"/>
  <c r="H18" i="2"/>
  <c r="H17" i="2"/>
  <c r="H15" i="2"/>
  <c r="H14" i="2"/>
  <c r="H11" i="2"/>
  <c r="H1" i="2" l="1"/>
  <c r="C14" i="1"/>
  <c r="H1" i="4"/>
  <c r="G1" i="4" s="1"/>
  <c r="H1" i="5"/>
  <c r="G1" i="5" s="1"/>
  <c r="H1" i="3"/>
  <c r="G1" i="3" s="1"/>
  <c r="D14" i="1" s="1"/>
  <c r="A9" i="1"/>
  <c r="C9" i="1" l="1"/>
  <c r="E9" i="1" s="1"/>
  <c r="G1" i="2"/>
</calcChain>
</file>

<file path=xl/sharedStrings.xml><?xml version="1.0" encoding="utf-8"?>
<sst xmlns="http://schemas.openxmlformats.org/spreadsheetml/2006/main" count="104" uniqueCount="80">
  <si>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</si>
  <si>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</si>
  <si>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</si>
  <si>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</si>
  <si>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</si>
  <si>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</si>
  <si>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</si>
  <si>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</si>
  <si>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</si>
  <si>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</si>
  <si>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</si>
  <si>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</si>
  <si>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</si>
  <si>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</si>
  <si>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</si>
  <si>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</si>
  <si>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</si>
  <si>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</si>
  <si>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</si>
  <si>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</si>
  <si>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ISTRUZIONE SUPERIORE  V. GERACE</t>
  </si>
  <si>
    <t>89022 CITTANOVA (RC) PIAZZA SAN ROCCO C.F. 82001760808 C.M. RCIS02300N</t>
  </si>
  <si>
    <t>8U00009300 del 12/01/2022</t>
  </si>
  <si>
    <t>8U00008264 del 12/01/2022</t>
  </si>
  <si>
    <t>31 del 28/01/2022</t>
  </si>
  <si>
    <t>2/PA del 07/02/2022</t>
  </si>
  <si>
    <t>15 del 07/02/2022</t>
  </si>
  <si>
    <t>FE/38 del 07/02/2022</t>
  </si>
  <si>
    <t>8U00038425 del 10/03/2022</t>
  </si>
  <si>
    <t>8U00037960 del 10/03/2022</t>
  </si>
  <si>
    <t>160 del 17/03/2022</t>
  </si>
  <si>
    <t>159 del 17/03/2022</t>
  </si>
  <si>
    <t>2022-V7 -0000001 del 31/01/2022</t>
  </si>
  <si>
    <t>04/2022 del 21/04/2022</t>
  </si>
  <si>
    <t>FE/139 del 29/03/2022</t>
  </si>
  <si>
    <t>018/2022 del 06/05/2022</t>
  </si>
  <si>
    <t>54 del 05/04/2022</t>
  </si>
  <si>
    <t>8U00079300 del 12/05/2022</t>
  </si>
  <si>
    <t>8U00080034 del 12/05/2022</t>
  </si>
  <si>
    <t>220888620 del 02/05/2022</t>
  </si>
  <si>
    <t>220527119 del 02/03/2022</t>
  </si>
  <si>
    <t>017/2022 del 05/05/2022</t>
  </si>
  <si>
    <t>020/2022 del 31/05/2022</t>
  </si>
  <si>
    <t>2022/016 PA del 31/05/2022</t>
  </si>
  <si>
    <t>129 del 05/04/2022</t>
  </si>
  <si>
    <t>130 del 05/04/2022</t>
  </si>
  <si>
    <t>435 del 20/06/2022</t>
  </si>
  <si>
    <t>2022   281 del 30/05/2022</t>
  </si>
  <si>
    <t>9 del 24/02/2022</t>
  </si>
  <si>
    <t>131 del 06/04/2022</t>
  </si>
  <si>
    <t>8U00128215 del 11/07/2022</t>
  </si>
  <si>
    <t>8U00128855 del 11/07/2022</t>
  </si>
  <si>
    <t>8/PA del 05/07/2022</t>
  </si>
  <si>
    <t>9/PA del 09/07/2022</t>
  </si>
  <si>
    <t>6/18 del 31/05/2022</t>
  </si>
  <si>
    <t>FE/562 del 22/07/2022</t>
  </si>
  <si>
    <t>578 del 14/07/2022</t>
  </si>
  <si>
    <t>U1230000023612 del 19/07/2022</t>
  </si>
  <si>
    <t>U1230000023613 del 19/07/2022</t>
  </si>
  <si>
    <t>U1230000023614 del 19/07/2022</t>
  </si>
  <si>
    <t>FE/539 del 21/07/2022</t>
  </si>
  <si>
    <t>221233416 del 02/07/2022</t>
  </si>
  <si>
    <t>221583062 del 02/09/2022</t>
  </si>
  <si>
    <t>22004257 del 31/05/2022</t>
  </si>
  <si>
    <t>125/PA del 08/09/2022</t>
  </si>
  <si>
    <t>15/PA/2022 del 18/09/2022</t>
  </si>
  <si>
    <t>8U00178959 del 10/09/2022</t>
  </si>
  <si>
    <t>8U00179181 del 10/09/2022</t>
  </si>
  <si>
    <t>FPA 17/22 del 11/10/2022</t>
  </si>
  <si>
    <t>FPA 14/22 del 30/09/2022</t>
  </si>
  <si>
    <t>353 del 30/09/2022</t>
  </si>
  <si>
    <t>989 del 26/11/2022</t>
  </si>
  <si>
    <t>201 del 22/11/2022</t>
  </si>
  <si>
    <t>031 del 17/11/2022</t>
  </si>
  <si>
    <t>3020043622 del 25/11/2022</t>
  </si>
  <si>
    <t>V2/581201 del 11/10/2022</t>
  </si>
  <si>
    <t>8U00232525 del 10/11/2022</t>
  </si>
  <si>
    <t>8U00232718 del 10/11/2022</t>
  </si>
  <si>
    <t>91 del 31/05/2022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</si>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</sst>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G20" sqref="G20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2022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16</v>
      </c>
      <c r="B9" s="35"/>
      <c r="C9" s="34">
        <f>SUM(C13:C16)</f>
        <v>60038.36</v>
      </c>
      <c r="D9" s="35"/>
      <c r="E9" s="40">
        <f>('Trimestre 1'!H1+'Trimestre 2'!H1+'Trimestre 3'!H1+'Trimestre 4'!H1)/C9</f>
        <v>31.449112700613405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/>
      <c r="C13" s="29"/>
      <c r="D13" s="29"/>
      <c r="E13" s="29"/>
      <c r="F13" s="33"/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16</v>
      </c>
      <c r="C14" s="29">
        <f>'Trimestre 2'!B1</f>
        <v>60038.36</v>
      </c>
      <c r="D14" s="29">
        <f>'Trimestre 2'!G1</f>
        <v>-22.535946518192702</v>
      </c>
      <c r="E14" s="29">
        <v>50171.19</v>
      </c>
      <c r="F14" s="33" t="s">
        <v>79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/>
      <c r="C15" s="29"/>
      <c r="D15" s="29"/>
      <c r="E15" s="29"/>
      <c r="F15" s="33"/>
    </row>
    <row r="16" spans="1:11" ht="21.75" customHeight="1" x14ac:dyDescent="0.25">
      <c r="A16" s="28" t="s">
        <v>16</v>
      </c>
      <c r="B16" s="17"/>
      <c r="C16" s="29"/>
      <c r="D16" s="29"/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6308.32</v>
      </c>
      <c r="C1">
        <f>COUNTA(A4:A353)</f>
        <v>6</v>
      </c>
      <c r="G1" s="16">
        <f>IF(B1&lt;&gt;0,H1/B1,0)</f>
        <v>13.625459710350775</v>
      </c>
      <c r="H1" s="15">
        <f>SUM(H4:H353)</f>
        <v>85953.76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325.88</v>
      </c>
      <c r="C4" s="13">
        <v>44611</v>
      </c>
      <c r="D4" s="13">
        <v>44908</v>
      </c>
      <c r="E4" s="13"/>
      <c r="F4" s="13"/>
      <c r="G4" s="1">
        <f>D4-C4-(F4-E4)</f>
        <v>297</v>
      </c>
      <c r="H4" s="12">
        <f>B4*G4</f>
        <v>96786.36</v>
      </c>
    </row>
    <row r="5" spans="1:8" x14ac:dyDescent="0.25">
      <c r="A5" s="19" t="s">
        <v>23</v>
      </c>
      <c r="B5" s="12">
        <v>102.12</v>
      </c>
      <c r="C5" s="13">
        <v>44611</v>
      </c>
      <c r="D5" s="13">
        <v>44908</v>
      </c>
      <c r="E5" s="13"/>
      <c r="F5" s="13"/>
      <c r="G5" s="1">
        <f t="shared" ref="G5:G68" si="0">D5-C5-(F5-E5)</f>
        <v>297</v>
      </c>
      <c r="H5" s="12">
        <f t="shared" ref="H5:H68" si="1">B5*G5</f>
        <v>30329.640000000003</v>
      </c>
    </row>
    <row r="6" spans="1:8" x14ac:dyDescent="0.25">
      <c r="A6" s="19" t="s">
        <v>24</v>
      </c>
      <c r="B6" s="12">
        <v>3050</v>
      </c>
      <c r="C6" s="13">
        <v>44636</v>
      </c>
      <c r="D6" s="13">
        <v>44629</v>
      </c>
      <c r="E6" s="13"/>
      <c r="F6" s="13"/>
      <c r="G6" s="1">
        <f t="shared" si="0"/>
        <v>-7</v>
      </c>
      <c r="H6" s="12">
        <f t="shared" si="1"/>
        <v>-21350</v>
      </c>
    </row>
    <row r="7" spans="1:8" x14ac:dyDescent="0.25">
      <c r="A7" s="19" t="s">
        <v>25</v>
      </c>
      <c r="B7" s="12">
        <v>1150.32</v>
      </c>
      <c r="C7" s="13">
        <v>44636</v>
      </c>
      <c r="D7" s="13">
        <v>44629</v>
      </c>
      <c r="E7" s="13"/>
      <c r="F7" s="13"/>
      <c r="G7" s="1">
        <f t="shared" si="0"/>
        <v>-7</v>
      </c>
      <c r="H7" s="12">
        <f t="shared" si="1"/>
        <v>-8052.24</v>
      </c>
    </row>
    <row r="8" spans="1:8" x14ac:dyDescent="0.25">
      <c r="A8" s="19" t="s">
        <v>26</v>
      </c>
      <c r="B8" s="12">
        <v>580</v>
      </c>
      <c r="C8" s="13">
        <v>44636</v>
      </c>
      <c r="D8" s="13">
        <v>44629</v>
      </c>
      <c r="E8" s="13"/>
      <c r="F8" s="13"/>
      <c r="G8" s="1">
        <f t="shared" si="0"/>
        <v>-7</v>
      </c>
      <c r="H8" s="12">
        <f t="shared" si="1"/>
        <v>-4060</v>
      </c>
    </row>
    <row r="9" spans="1:8" x14ac:dyDescent="0.25">
      <c r="A9" s="19" t="s">
        <v>27</v>
      </c>
      <c r="B9" s="12">
        <v>1100</v>
      </c>
      <c r="C9" s="13">
        <v>44636</v>
      </c>
      <c r="D9" s="13">
        <v>44629</v>
      </c>
      <c r="E9" s="13"/>
      <c r="F9" s="13"/>
      <c r="G9" s="1">
        <f t="shared" si="0"/>
        <v>-7</v>
      </c>
      <c r="H9" s="12">
        <f t="shared" si="1"/>
        <v>-7700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60038.36</v>
      </c>
      <c r="C1">
        <f>COUNTA(A4:A353)</f>
        <v>16</v>
      </c>
      <c r="G1" s="16">
        <f>IF(B1&lt;&gt;0,H1/B1,0)</f>
        <v>-22.535946518192702</v>
      </c>
      <c r="H1" s="15">
        <f>SUM(H4:H353)</f>
        <v>-1353021.27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28</v>
      </c>
      <c r="B4" s="12">
        <v>326.02</v>
      </c>
      <c r="C4" s="13">
        <v>44669</v>
      </c>
      <c r="D4" s="13">
        <v>44679</v>
      </c>
      <c r="E4" s="13"/>
      <c r="F4" s="13"/>
      <c r="G4" s="1">
        <f>D4-C4-(F4-E4)</f>
        <v>10</v>
      </c>
      <c r="H4" s="12">
        <f>B4*G4</f>
        <v>3260.2</v>
      </c>
    </row>
    <row r="5" spans="1:8" x14ac:dyDescent="0.25">
      <c r="A5" s="19" t="s">
        <v>29</v>
      </c>
      <c r="B5" s="12">
        <v>102</v>
      </c>
      <c r="C5" s="13">
        <v>44669</v>
      </c>
      <c r="D5" s="13">
        <v>44679</v>
      </c>
      <c r="E5" s="13"/>
      <c r="F5" s="13"/>
      <c r="G5" s="1">
        <f t="shared" ref="G5:G68" si="0">D5-C5-(F5-E5)</f>
        <v>10</v>
      </c>
      <c r="H5" s="12">
        <f t="shared" ref="H5:H68" si="1">B5*G5</f>
        <v>1020</v>
      </c>
    </row>
    <row r="6" spans="1:8" x14ac:dyDescent="0.25">
      <c r="A6" s="19" t="s">
        <v>30</v>
      </c>
      <c r="B6" s="12">
        <v>481</v>
      </c>
      <c r="C6" s="13">
        <v>44669</v>
      </c>
      <c r="D6" s="13">
        <v>44679</v>
      </c>
      <c r="E6" s="13"/>
      <c r="F6" s="13"/>
      <c r="G6" s="1">
        <f t="shared" si="0"/>
        <v>10</v>
      </c>
      <c r="H6" s="12">
        <f t="shared" si="1"/>
        <v>4810</v>
      </c>
    </row>
    <row r="7" spans="1:8" x14ac:dyDescent="0.25">
      <c r="A7" s="19" t="s">
        <v>31</v>
      </c>
      <c r="B7" s="12">
        <v>862.4</v>
      </c>
      <c r="C7" s="13">
        <v>44669</v>
      </c>
      <c r="D7" s="13">
        <v>44679</v>
      </c>
      <c r="E7" s="13"/>
      <c r="F7" s="13"/>
      <c r="G7" s="1">
        <f t="shared" si="0"/>
        <v>10</v>
      </c>
      <c r="H7" s="12">
        <f t="shared" si="1"/>
        <v>8624</v>
      </c>
    </row>
    <row r="8" spans="1:8" x14ac:dyDescent="0.25">
      <c r="A8" s="19" t="s">
        <v>32</v>
      </c>
      <c r="B8" s="12">
        <v>621.92999999999995</v>
      </c>
      <c r="C8" s="13">
        <v>44659</v>
      </c>
      <c r="D8" s="13">
        <v>44679</v>
      </c>
      <c r="E8" s="13"/>
      <c r="F8" s="13"/>
      <c r="G8" s="1">
        <f t="shared" si="0"/>
        <v>20</v>
      </c>
      <c r="H8" s="12">
        <f t="shared" si="1"/>
        <v>12438.599999999999</v>
      </c>
    </row>
    <row r="9" spans="1:8" x14ac:dyDescent="0.25">
      <c r="A9" s="19" t="s">
        <v>33</v>
      </c>
      <c r="B9" s="12">
        <v>4611</v>
      </c>
      <c r="C9" s="13">
        <v>44709</v>
      </c>
      <c r="D9" s="13">
        <v>44679</v>
      </c>
      <c r="E9" s="13"/>
      <c r="F9" s="13"/>
      <c r="G9" s="1">
        <f t="shared" si="0"/>
        <v>-30</v>
      </c>
      <c r="H9" s="12">
        <f t="shared" si="1"/>
        <v>-138330</v>
      </c>
    </row>
    <row r="10" spans="1:8" x14ac:dyDescent="0.25">
      <c r="A10" s="19" t="s">
        <v>34</v>
      </c>
      <c r="B10" s="12">
        <v>5366</v>
      </c>
      <c r="C10" s="13">
        <v>44679</v>
      </c>
      <c r="D10" s="13">
        <v>44679</v>
      </c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 t="s">
        <v>35</v>
      </c>
      <c r="B11" s="12">
        <v>18848</v>
      </c>
      <c r="C11" s="13">
        <v>44721</v>
      </c>
      <c r="D11" s="13">
        <v>44691</v>
      </c>
      <c r="E11" s="13"/>
      <c r="F11" s="13"/>
      <c r="G11" s="1">
        <f t="shared" si="0"/>
        <v>-30</v>
      </c>
      <c r="H11" s="12">
        <f t="shared" si="1"/>
        <v>-565440</v>
      </c>
    </row>
    <row r="12" spans="1:8" x14ac:dyDescent="0.25">
      <c r="A12" s="19" t="s">
        <v>36</v>
      </c>
      <c r="B12" s="12">
        <v>151.5</v>
      </c>
      <c r="C12" s="13">
        <v>44700</v>
      </c>
      <c r="D12" s="13">
        <v>44709</v>
      </c>
      <c r="E12" s="13"/>
      <c r="F12" s="13"/>
      <c r="G12" s="1">
        <f t="shared" si="0"/>
        <v>9</v>
      </c>
      <c r="H12" s="12">
        <f t="shared" si="1"/>
        <v>1363.5</v>
      </c>
    </row>
    <row r="13" spans="1:8" x14ac:dyDescent="0.25">
      <c r="A13" s="19" t="s">
        <v>37</v>
      </c>
      <c r="B13" s="12">
        <v>325.89</v>
      </c>
      <c r="C13" s="13">
        <v>44738</v>
      </c>
      <c r="D13" s="13">
        <v>44709</v>
      </c>
      <c r="E13" s="13"/>
      <c r="F13" s="13"/>
      <c r="G13" s="1">
        <f t="shared" si="0"/>
        <v>-29</v>
      </c>
      <c r="H13" s="12">
        <f t="shared" si="1"/>
        <v>-9450.81</v>
      </c>
    </row>
    <row r="14" spans="1:8" x14ac:dyDescent="0.25">
      <c r="A14" s="19" t="s">
        <v>38</v>
      </c>
      <c r="B14" s="12">
        <v>105</v>
      </c>
      <c r="C14" s="13">
        <v>44738</v>
      </c>
      <c r="D14" s="13">
        <v>44709</v>
      </c>
      <c r="E14" s="13"/>
      <c r="F14" s="13"/>
      <c r="G14" s="1">
        <f t="shared" si="0"/>
        <v>-29</v>
      </c>
      <c r="H14" s="12">
        <f t="shared" si="1"/>
        <v>-3045</v>
      </c>
    </row>
    <row r="15" spans="1:8" x14ac:dyDescent="0.25">
      <c r="A15" s="19" t="s">
        <v>39</v>
      </c>
      <c r="B15" s="12">
        <v>79.900000000000006</v>
      </c>
      <c r="C15" s="13">
        <v>44738</v>
      </c>
      <c r="D15" s="13">
        <v>44709</v>
      </c>
      <c r="E15" s="13"/>
      <c r="F15" s="13"/>
      <c r="G15" s="1">
        <f t="shared" si="0"/>
        <v>-29</v>
      </c>
      <c r="H15" s="12">
        <f t="shared" si="1"/>
        <v>-2317.1000000000004</v>
      </c>
    </row>
    <row r="16" spans="1:8" x14ac:dyDescent="0.25">
      <c r="A16" s="19" t="s">
        <v>40</v>
      </c>
      <c r="B16" s="12">
        <v>79.900000000000006</v>
      </c>
      <c r="C16" s="13">
        <v>44661</v>
      </c>
      <c r="D16" s="13">
        <v>44709</v>
      </c>
      <c r="E16" s="13"/>
      <c r="F16" s="13"/>
      <c r="G16" s="1">
        <f t="shared" si="0"/>
        <v>48</v>
      </c>
      <c r="H16" s="12">
        <f t="shared" si="1"/>
        <v>3835.2000000000003</v>
      </c>
    </row>
    <row r="17" spans="1:8" x14ac:dyDescent="0.25">
      <c r="A17" s="19" t="s">
        <v>41</v>
      </c>
      <c r="B17" s="12">
        <v>4000</v>
      </c>
      <c r="C17" s="13">
        <v>44738</v>
      </c>
      <c r="D17" s="13">
        <v>44709</v>
      </c>
      <c r="E17" s="13"/>
      <c r="F17" s="13"/>
      <c r="G17" s="1">
        <f t="shared" si="0"/>
        <v>-29</v>
      </c>
      <c r="H17" s="12">
        <f t="shared" si="1"/>
        <v>-116000</v>
      </c>
    </row>
    <row r="18" spans="1:8" x14ac:dyDescent="0.25">
      <c r="A18" s="19" t="s">
        <v>42</v>
      </c>
      <c r="B18" s="12">
        <v>19096</v>
      </c>
      <c r="C18" s="13">
        <v>44749</v>
      </c>
      <c r="D18" s="13">
        <v>44726</v>
      </c>
      <c r="E18" s="13"/>
      <c r="F18" s="13"/>
      <c r="G18" s="1">
        <f t="shared" si="0"/>
        <v>-23</v>
      </c>
      <c r="H18" s="12">
        <f t="shared" si="1"/>
        <v>-439208</v>
      </c>
    </row>
    <row r="19" spans="1:8" x14ac:dyDescent="0.25">
      <c r="A19" s="19" t="s">
        <v>43</v>
      </c>
      <c r="B19" s="12">
        <v>4981.82</v>
      </c>
      <c r="C19" s="13">
        <v>44749</v>
      </c>
      <c r="D19" s="13">
        <v>44726</v>
      </c>
      <c r="E19" s="13"/>
      <c r="F19" s="13"/>
      <c r="G19" s="1">
        <f t="shared" si="0"/>
        <v>-23</v>
      </c>
      <c r="H19" s="12">
        <f t="shared" si="1"/>
        <v>-114581.85999999999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40751.25</v>
      </c>
      <c r="C1">
        <f>COUNTA(A4:A353)</f>
        <v>21</v>
      </c>
      <c r="G1" s="16">
        <f>IF(B1&lt;&gt;0,H1/B1,0)</f>
        <v>50.717036164534825</v>
      </c>
      <c r="H1" s="15">
        <f>SUM(H4:H353)</f>
        <v>2066782.6199999999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44</v>
      </c>
      <c r="B4" s="12">
        <v>800</v>
      </c>
      <c r="C4" s="13">
        <v>44702</v>
      </c>
      <c r="D4" s="13">
        <v>44747</v>
      </c>
      <c r="E4" s="13"/>
      <c r="F4" s="13"/>
      <c r="G4" s="1">
        <f>D4-C4-(F4-E4)</f>
        <v>45</v>
      </c>
      <c r="H4" s="12">
        <f>B4*G4</f>
        <v>36000</v>
      </c>
    </row>
    <row r="5" spans="1:8" x14ac:dyDescent="0.25">
      <c r="A5" s="19" t="s">
        <v>45</v>
      </c>
      <c r="B5" s="12">
        <v>880</v>
      </c>
      <c r="C5" s="13">
        <v>44700</v>
      </c>
      <c r="D5" s="13">
        <v>44747</v>
      </c>
      <c r="E5" s="13"/>
      <c r="F5" s="13"/>
      <c r="G5" s="1">
        <f t="shared" ref="G5:G68" si="0">D5-C5-(F5-E5)</f>
        <v>47</v>
      </c>
      <c r="H5" s="12">
        <f t="shared" ref="H5:H68" si="1">B5*G5</f>
        <v>41360</v>
      </c>
    </row>
    <row r="6" spans="1:8" x14ac:dyDescent="0.25">
      <c r="A6" s="19" t="s">
        <v>46</v>
      </c>
      <c r="B6" s="12">
        <v>775</v>
      </c>
      <c r="C6" s="13">
        <v>44773</v>
      </c>
      <c r="D6" s="13">
        <v>44747</v>
      </c>
      <c r="E6" s="13"/>
      <c r="F6" s="13"/>
      <c r="G6" s="1">
        <f t="shared" si="0"/>
        <v>-26</v>
      </c>
      <c r="H6" s="12">
        <f t="shared" si="1"/>
        <v>-20150</v>
      </c>
    </row>
    <row r="7" spans="1:8" x14ac:dyDescent="0.25">
      <c r="A7" s="19" t="s">
        <v>47</v>
      </c>
      <c r="B7" s="12">
        <v>300.33</v>
      </c>
      <c r="C7" s="13">
        <v>44749</v>
      </c>
      <c r="D7" s="13">
        <v>44747</v>
      </c>
      <c r="E7" s="13"/>
      <c r="F7" s="13"/>
      <c r="G7" s="1">
        <f t="shared" si="0"/>
        <v>-2</v>
      </c>
      <c r="H7" s="12">
        <f t="shared" si="1"/>
        <v>-600.66</v>
      </c>
    </row>
    <row r="8" spans="1:8" x14ac:dyDescent="0.25">
      <c r="A8" s="19" t="s">
        <v>48</v>
      </c>
      <c r="B8" s="12">
        <v>628.54</v>
      </c>
      <c r="C8" s="13">
        <v>44661</v>
      </c>
      <c r="D8" s="13">
        <v>44747</v>
      </c>
      <c r="E8" s="13"/>
      <c r="F8" s="13"/>
      <c r="G8" s="1">
        <f t="shared" si="0"/>
        <v>86</v>
      </c>
      <c r="H8" s="12">
        <f t="shared" si="1"/>
        <v>54054.439999999995</v>
      </c>
    </row>
    <row r="9" spans="1:8" x14ac:dyDescent="0.25">
      <c r="A9" s="19" t="s">
        <v>49</v>
      </c>
      <c r="B9" s="12">
        <v>4918</v>
      </c>
      <c r="C9" s="13">
        <v>44700</v>
      </c>
      <c r="D9" s="13">
        <v>44796</v>
      </c>
      <c r="E9" s="13"/>
      <c r="F9" s="13"/>
      <c r="G9" s="1">
        <f t="shared" si="0"/>
        <v>96</v>
      </c>
      <c r="H9" s="12">
        <f t="shared" si="1"/>
        <v>472128</v>
      </c>
    </row>
    <row r="10" spans="1:8" x14ac:dyDescent="0.25">
      <c r="A10" s="19" t="s">
        <v>50</v>
      </c>
      <c r="B10" s="12">
        <v>100</v>
      </c>
      <c r="C10" s="13">
        <v>44792</v>
      </c>
      <c r="D10" s="13">
        <v>44796</v>
      </c>
      <c r="E10" s="13"/>
      <c r="F10" s="13"/>
      <c r="G10" s="1">
        <f t="shared" si="0"/>
        <v>4</v>
      </c>
      <c r="H10" s="12">
        <f t="shared" si="1"/>
        <v>400</v>
      </c>
    </row>
    <row r="11" spans="1:8" x14ac:dyDescent="0.25">
      <c r="A11" s="19" t="s">
        <v>51</v>
      </c>
      <c r="B11" s="12">
        <v>326.35000000000002</v>
      </c>
      <c r="C11" s="13">
        <v>44792</v>
      </c>
      <c r="D11" s="13">
        <v>44796</v>
      </c>
      <c r="E11" s="13"/>
      <c r="F11" s="13"/>
      <c r="G11" s="1">
        <f t="shared" si="0"/>
        <v>4</v>
      </c>
      <c r="H11" s="12">
        <f t="shared" si="1"/>
        <v>1305.4000000000001</v>
      </c>
    </row>
    <row r="12" spans="1:8" x14ac:dyDescent="0.25">
      <c r="A12" s="19" t="s">
        <v>52</v>
      </c>
      <c r="B12" s="12">
        <v>729.3</v>
      </c>
      <c r="C12" s="13">
        <v>44784</v>
      </c>
      <c r="D12" s="13">
        <v>44796</v>
      </c>
      <c r="E12" s="13"/>
      <c r="F12" s="13"/>
      <c r="G12" s="1">
        <f t="shared" si="0"/>
        <v>12</v>
      </c>
      <c r="H12" s="12">
        <f t="shared" si="1"/>
        <v>8751.5999999999985</v>
      </c>
    </row>
    <row r="13" spans="1:8" x14ac:dyDescent="0.25">
      <c r="A13" s="19" t="s">
        <v>53</v>
      </c>
      <c r="B13" s="12">
        <v>2210.5</v>
      </c>
      <c r="C13" s="13">
        <v>44784</v>
      </c>
      <c r="D13" s="13">
        <v>44796</v>
      </c>
      <c r="E13" s="13"/>
      <c r="F13" s="13"/>
      <c r="G13" s="1">
        <f t="shared" si="0"/>
        <v>12</v>
      </c>
      <c r="H13" s="12">
        <f t="shared" si="1"/>
        <v>26526</v>
      </c>
    </row>
    <row r="14" spans="1:8" x14ac:dyDescent="0.25">
      <c r="A14" s="19" t="s">
        <v>54</v>
      </c>
      <c r="B14" s="12">
        <v>17620</v>
      </c>
      <c r="C14" s="13">
        <v>44749</v>
      </c>
      <c r="D14" s="13">
        <v>44817</v>
      </c>
      <c r="E14" s="13"/>
      <c r="F14" s="13"/>
      <c r="G14" s="1">
        <f t="shared" si="0"/>
        <v>68</v>
      </c>
      <c r="H14" s="12">
        <f t="shared" si="1"/>
        <v>1198160</v>
      </c>
    </row>
    <row r="15" spans="1:8" x14ac:dyDescent="0.25">
      <c r="A15" s="19" t="s">
        <v>55</v>
      </c>
      <c r="B15" s="12">
        <v>909</v>
      </c>
      <c r="C15" s="13">
        <v>44800</v>
      </c>
      <c r="D15" s="13">
        <v>44817</v>
      </c>
      <c r="E15" s="13"/>
      <c r="F15" s="13"/>
      <c r="G15" s="1">
        <f t="shared" si="0"/>
        <v>17</v>
      </c>
      <c r="H15" s="12">
        <f t="shared" si="1"/>
        <v>15453</v>
      </c>
    </row>
    <row r="16" spans="1:8" x14ac:dyDescent="0.25">
      <c r="A16" s="19" t="s">
        <v>56</v>
      </c>
      <c r="B16" s="12">
        <v>127</v>
      </c>
      <c r="C16" s="13">
        <v>44792</v>
      </c>
      <c r="D16" s="13">
        <v>44817</v>
      </c>
      <c r="E16" s="13"/>
      <c r="F16" s="13"/>
      <c r="G16" s="1">
        <f t="shared" si="0"/>
        <v>25</v>
      </c>
      <c r="H16" s="12">
        <f t="shared" si="1"/>
        <v>3175</v>
      </c>
    </row>
    <row r="17" spans="1:8" x14ac:dyDescent="0.25">
      <c r="A17" s="19" t="s">
        <v>57</v>
      </c>
      <c r="B17" s="12">
        <v>12</v>
      </c>
      <c r="C17" s="13">
        <v>44794</v>
      </c>
      <c r="D17" s="13">
        <v>44817</v>
      </c>
      <c r="E17" s="13"/>
      <c r="F17" s="13"/>
      <c r="G17" s="1">
        <f t="shared" si="0"/>
        <v>23</v>
      </c>
      <c r="H17" s="12">
        <f t="shared" si="1"/>
        <v>276</v>
      </c>
    </row>
    <row r="18" spans="1:8" x14ac:dyDescent="0.25">
      <c r="A18" s="19" t="s">
        <v>58</v>
      </c>
      <c r="B18" s="12">
        <v>2107.02</v>
      </c>
      <c r="C18" s="13">
        <v>44794</v>
      </c>
      <c r="D18" s="13">
        <v>44817</v>
      </c>
      <c r="E18" s="13"/>
      <c r="F18" s="13"/>
      <c r="G18" s="1">
        <f t="shared" si="0"/>
        <v>23</v>
      </c>
      <c r="H18" s="12">
        <f t="shared" si="1"/>
        <v>48461.46</v>
      </c>
    </row>
    <row r="19" spans="1:8" x14ac:dyDescent="0.25">
      <c r="A19" s="19" t="s">
        <v>59</v>
      </c>
      <c r="B19" s="12">
        <v>249.98</v>
      </c>
      <c r="C19" s="13">
        <v>44794</v>
      </c>
      <c r="D19" s="13">
        <v>44817</v>
      </c>
      <c r="E19" s="13"/>
      <c r="F19" s="13"/>
      <c r="G19" s="1">
        <f t="shared" si="0"/>
        <v>23</v>
      </c>
      <c r="H19" s="12">
        <f t="shared" si="1"/>
        <v>5749.54</v>
      </c>
    </row>
    <row r="20" spans="1:8" x14ac:dyDescent="0.25">
      <c r="A20" s="19" t="s">
        <v>60</v>
      </c>
      <c r="B20" s="12">
        <v>7714</v>
      </c>
      <c r="C20" s="13">
        <v>44794</v>
      </c>
      <c r="D20" s="13">
        <v>44817</v>
      </c>
      <c r="E20" s="13"/>
      <c r="F20" s="13"/>
      <c r="G20" s="1">
        <f t="shared" si="0"/>
        <v>23</v>
      </c>
      <c r="H20" s="12">
        <f t="shared" si="1"/>
        <v>177422</v>
      </c>
    </row>
    <row r="21" spans="1:8" x14ac:dyDescent="0.25">
      <c r="A21" s="19" t="s">
        <v>61</v>
      </c>
      <c r="B21" s="12">
        <v>79.900000000000006</v>
      </c>
      <c r="C21" s="13">
        <v>44784</v>
      </c>
      <c r="D21" s="13">
        <v>44817</v>
      </c>
      <c r="E21" s="13"/>
      <c r="F21" s="13"/>
      <c r="G21" s="1">
        <f t="shared" si="0"/>
        <v>33</v>
      </c>
      <c r="H21" s="12">
        <f t="shared" si="1"/>
        <v>2636.7000000000003</v>
      </c>
    </row>
    <row r="22" spans="1:8" x14ac:dyDescent="0.25">
      <c r="A22" s="19" t="s">
        <v>62</v>
      </c>
      <c r="B22" s="12">
        <v>79.900000000000006</v>
      </c>
      <c r="C22" s="13">
        <v>44846</v>
      </c>
      <c r="D22" s="13">
        <v>44817</v>
      </c>
      <c r="E22" s="13"/>
      <c r="F22" s="13"/>
      <c r="G22" s="1">
        <f t="shared" si="0"/>
        <v>-29</v>
      </c>
      <c r="H22" s="12">
        <f t="shared" si="1"/>
        <v>-2317.1000000000004</v>
      </c>
    </row>
    <row r="23" spans="1:8" x14ac:dyDescent="0.25">
      <c r="A23" s="19" t="s">
        <v>63</v>
      </c>
      <c r="B23" s="12">
        <v>34.43</v>
      </c>
      <c r="C23" s="13">
        <v>44749</v>
      </c>
      <c r="D23" s="13">
        <v>44817</v>
      </c>
      <c r="E23" s="13"/>
      <c r="F23" s="13"/>
      <c r="G23" s="1">
        <f t="shared" si="0"/>
        <v>68</v>
      </c>
      <c r="H23" s="12">
        <f t="shared" si="1"/>
        <v>2341.2399999999998</v>
      </c>
    </row>
    <row r="24" spans="1:8" x14ac:dyDescent="0.25">
      <c r="A24" s="19" t="s">
        <v>64</v>
      </c>
      <c r="B24" s="12">
        <v>150</v>
      </c>
      <c r="C24" s="13">
        <v>44846</v>
      </c>
      <c r="D24" s="13">
        <v>44817</v>
      </c>
      <c r="E24" s="13"/>
      <c r="F24" s="13"/>
      <c r="G24" s="1">
        <f t="shared" si="0"/>
        <v>-29</v>
      </c>
      <c r="H24" s="12">
        <f t="shared" si="1"/>
        <v>-4350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29148.959999999999</v>
      </c>
      <c r="C1">
        <f>COUNTA(A4:A353)</f>
        <v>14</v>
      </c>
      <c r="G1" s="16">
        <f>IF(B1&lt;&gt;0,H1/B1,0)</f>
        <v>37.340544568313931</v>
      </c>
      <c r="H1" s="15">
        <f>SUM(H4:H353)</f>
        <v>1088438.04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65</v>
      </c>
      <c r="B4" s="12">
        <v>14675</v>
      </c>
      <c r="C4" s="13">
        <v>44853</v>
      </c>
      <c r="D4" s="13">
        <v>44849</v>
      </c>
      <c r="E4" s="13"/>
      <c r="F4" s="13"/>
      <c r="G4" s="1">
        <f>D4-C4-(F4-E4)</f>
        <v>-4</v>
      </c>
      <c r="H4" s="12">
        <f>B4*G4</f>
        <v>-58700</v>
      </c>
    </row>
    <row r="5" spans="1:8" x14ac:dyDescent="0.25">
      <c r="A5" s="19" t="s">
        <v>66</v>
      </c>
      <c r="B5" s="12">
        <v>100</v>
      </c>
      <c r="C5" s="13">
        <v>44853</v>
      </c>
      <c r="D5" s="13">
        <v>44880</v>
      </c>
      <c r="E5" s="13"/>
      <c r="F5" s="13"/>
      <c r="G5" s="1">
        <f t="shared" ref="G5:G68" si="0">D5-C5-(F5-E5)</f>
        <v>27</v>
      </c>
      <c r="H5" s="12">
        <f t="shared" ref="H5:H68" si="1">B5*G5</f>
        <v>2700</v>
      </c>
    </row>
    <row r="6" spans="1:8" x14ac:dyDescent="0.25">
      <c r="A6" s="19" t="s">
        <v>67</v>
      </c>
      <c r="B6" s="12">
        <v>325.27</v>
      </c>
      <c r="C6" s="13">
        <v>44853</v>
      </c>
      <c r="D6" s="13">
        <v>44880</v>
      </c>
      <c r="E6" s="13"/>
      <c r="F6" s="13"/>
      <c r="G6" s="1">
        <f t="shared" si="0"/>
        <v>27</v>
      </c>
      <c r="H6" s="12">
        <f t="shared" si="1"/>
        <v>8782.2899999999991</v>
      </c>
    </row>
    <row r="7" spans="1:8" x14ac:dyDescent="0.25">
      <c r="A7" s="19" t="s">
        <v>68</v>
      </c>
      <c r="B7" s="12">
        <v>1648</v>
      </c>
      <c r="C7" s="13">
        <v>44881</v>
      </c>
      <c r="D7" s="13">
        <v>44880</v>
      </c>
      <c r="E7" s="13"/>
      <c r="F7" s="13"/>
      <c r="G7" s="1">
        <f t="shared" si="0"/>
        <v>-1</v>
      </c>
      <c r="H7" s="12">
        <f t="shared" si="1"/>
        <v>-1648</v>
      </c>
    </row>
    <row r="8" spans="1:8" x14ac:dyDescent="0.25">
      <c r="A8" s="19" t="s">
        <v>69</v>
      </c>
      <c r="B8" s="12">
        <v>600</v>
      </c>
      <c r="C8" s="13">
        <v>44871</v>
      </c>
      <c r="D8" s="13">
        <v>44880</v>
      </c>
      <c r="E8" s="13"/>
      <c r="F8" s="13"/>
      <c r="G8" s="1">
        <f t="shared" si="0"/>
        <v>9</v>
      </c>
      <c r="H8" s="12">
        <f t="shared" si="1"/>
        <v>5400</v>
      </c>
    </row>
    <row r="9" spans="1:8" x14ac:dyDescent="0.25">
      <c r="A9" s="19" t="s">
        <v>70</v>
      </c>
      <c r="B9" s="12">
        <v>1300</v>
      </c>
      <c r="C9" s="13">
        <v>44871</v>
      </c>
      <c r="D9" s="13">
        <v>45010</v>
      </c>
      <c r="E9" s="13"/>
      <c r="F9" s="13"/>
      <c r="G9" s="1">
        <f t="shared" si="0"/>
        <v>139</v>
      </c>
      <c r="H9" s="12">
        <f t="shared" si="1"/>
        <v>180700</v>
      </c>
    </row>
    <row r="10" spans="1:8" x14ac:dyDescent="0.25">
      <c r="A10" s="19" t="s">
        <v>71</v>
      </c>
      <c r="B10" s="12">
        <v>779.17</v>
      </c>
      <c r="C10" s="13">
        <v>44923</v>
      </c>
      <c r="D10" s="13">
        <v>45010</v>
      </c>
      <c r="E10" s="13"/>
      <c r="F10" s="13"/>
      <c r="G10" s="1">
        <f t="shared" si="0"/>
        <v>87</v>
      </c>
      <c r="H10" s="12">
        <f t="shared" si="1"/>
        <v>67787.789999999994</v>
      </c>
    </row>
    <row r="11" spans="1:8" x14ac:dyDescent="0.25">
      <c r="A11" s="19" t="s">
        <v>72</v>
      </c>
      <c r="B11" s="12">
        <v>414</v>
      </c>
      <c r="C11" s="13">
        <v>44921</v>
      </c>
      <c r="D11" s="13">
        <v>45010</v>
      </c>
      <c r="E11" s="13"/>
      <c r="F11" s="13"/>
      <c r="G11" s="1">
        <f t="shared" si="0"/>
        <v>89</v>
      </c>
      <c r="H11" s="12">
        <f t="shared" si="1"/>
        <v>36846</v>
      </c>
    </row>
    <row r="12" spans="1:8" x14ac:dyDescent="0.25">
      <c r="A12" s="19" t="s">
        <v>73</v>
      </c>
      <c r="B12" s="12">
        <v>7810</v>
      </c>
      <c r="C12" s="13">
        <v>44921</v>
      </c>
      <c r="D12" s="13">
        <v>45010</v>
      </c>
      <c r="E12" s="13"/>
      <c r="F12" s="13"/>
      <c r="G12" s="1">
        <f t="shared" si="0"/>
        <v>89</v>
      </c>
      <c r="H12" s="12">
        <f t="shared" si="1"/>
        <v>695090</v>
      </c>
    </row>
    <row r="13" spans="1:8" x14ac:dyDescent="0.25">
      <c r="A13" s="19" t="s">
        <v>74</v>
      </c>
      <c r="B13" s="12">
        <v>550</v>
      </c>
      <c r="C13" s="13">
        <v>44921</v>
      </c>
      <c r="D13" s="13">
        <v>45010</v>
      </c>
      <c r="E13" s="13"/>
      <c r="F13" s="13"/>
      <c r="G13" s="1">
        <f t="shared" si="0"/>
        <v>89</v>
      </c>
      <c r="H13" s="12">
        <f t="shared" si="1"/>
        <v>48950</v>
      </c>
    </row>
    <row r="14" spans="1:8" x14ac:dyDescent="0.25">
      <c r="A14" s="19" t="s">
        <v>75</v>
      </c>
      <c r="B14" s="12">
        <v>430</v>
      </c>
      <c r="C14" s="13">
        <v>44924</v>
      </c>
      <c r="D14" s="13">
        <v>45010</v>
      </c>
      <c r="E14" s="13"/>
      <c r="F14" s="13"/>
      <c r="G14" s="1">
        <f t="shared" si="0"/>
        <v>86</v>
      </c>
      <c r="H14" s="12">
        <f t="shared" si="1"/>
        <v>36980</v>
      </c>
    </row>
    <row r="15" spans="1:8" x14ac:dyDescent="0.25">
      <c r="A15" s="19" t="s">
        <v>76</v>
      </c>
      <c r="B15" s="12">
        <v>100</v>
      </c>
      <c r="C15" s="13">
        <v>44912</v>
      </c>
      <c r="D15" s="13">
        <v>45010</v>
      </c>
      <c r="E15" s="13"/>
      <c r="F15" s="13"/>
      <c r="G15" s="1">
        <f t="shared" si="0"/>
        <v>98</v>
      </c>
      <c r="H15" s="12">
        <f t="shared" si="1"/>
        <v>9800</v>
      </c>
    </row>
    <row r="16" spans="1:8" x14ac:dyDescent="0.25">
      <c r="A16" s="19" t="s">
        <v>77</v>
      </c>
      <c r="B16" s="12">
        <v>326.52</v>
      </c>
      <c r="C16" s="13">
        <v>44912</v>
      </c>
      <c r="D16" s="13">
        <v>45010</v>
      </c>
      <c r="E16" s="13"/>
      <c r="F16" s="13"/>
      <c r="G16" s="1">
        <f t="shared" si="0"/>
        <v>98</v>
      </c>
      <c r="H16" s="12">
        <f t="shared" si="1"/>
        <v>31998.959999999999</v>
      </c>
    </row>
    <row r="17" spans="1:8" x14ac:dyDescent="0.25">
      <c r="A17" s="19" t="s">
        <v>78</v>
      </c>
      <c r="B17" s="12">
        <v>91</v>
      </c>
      <c r="C17" s="13">
        <v>44749</v>
      </c>
      <c r="D17" s="13">
        <v>45010</v>
      </c>
      <c r="E17" s="13"/>
      <c r="F17" s="13"/>
      <c r="G17" s="1">
        <f t="shared" si="0"/>
        <v>261</v>
      </c>
      <c r="H17" s="12">
        <f t="shared" si="1"/>
        <v>23751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2023-04-29T10:27:56Z</dcterms:modified>
</cp:coreProperties>
</file>