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54BDBEF9-91BF-41BD-808A-ABC229A0B0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" i="3"/>
  <c r="C1" i="2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G22" i="2"/>
  <c r="H22" i="2" s="1"/>
  <c r="G21" i="2"/>
  <c r="H21" i="2" s="1"/>
  <c r="G20" i="2"/>
  <c r="H20" i="2"/>
  <c r="G19" i="2"/>
  <c r="G18" i="2"/>
  <c r="G17" i="2"/>
  <c r="G16" i="2"/>
  <c r="H16" i="2" s="1"/>
  <c r="G15" i="2"/>
  <c r="G14" i="2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G6" i="2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H23" i="2"/>
  <c r="H19" i="2"/>
  <c r="H18" i="2"/>
  <c r="H17" i="2"/>
  <c r="H15" i="2"/>
  <c r="H14" i="2"/>
  <c r="H11" i="2"/>
  <c r="H7" i="2"/>
  <c r="H6" i="2"/>
  <c r="G1" i="2"/>
  <c r="H1" i="2" l="1"/>
  <c r="H1" i="4"/>
  <c r="G1" i="4" s="1"/>
  <c r="C16" i="1"/>
  <c r="H1" i="5"/>
  <c r="G1" i="5" s="1"/>
  <c r="D16" i="1" s="1"/>
  <c r="H1" i="3"/>
  <c r="A9" i="1"/>
  <c r="C9" i="1" l="1"/>
  <c r="E9" i="1" s="1"/>
  <c r="G1" i="3"/>
</calcChain>
</file>

<file path=xl/sharedStrings.xml><?xml version="1.0" encoding="utf-8"?>
<sst xmlns="http://schemas.openxmlformats.org/spreadsheetml/2006/main" count="100" uniqueCount="75">
  <si>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</si>
  <si>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</si>
  <si>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</si>
  <si>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</si>
  <si>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</si>
  <si>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</si>
  <si>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</si>
  <si>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</si>
  <si>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</si>
  <si>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</si>
  <si>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</si>
  <si>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</si>
  <si>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</si>
  <si>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</si>
  <si>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</si>
  <si>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</si>
  <si>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</si>
  <si>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</si>
  <si>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</si>
  <si>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</si>
  <si>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ISTRUZIONE SUPERIORE  V. GERACE</t>
  </si>
  <si>
    <t>89022 CITTANOVA (RC) PIAZZA SAN ROCCO C.F. 82001760808 C.M. RCIS02300N</t>
  </si>
  <si>
    <t>21 del 09/02/2021</t>
  </si>
  <si>
    <t>17 del 21/01/2021</t>
  </si>
  <si>
    <t>1/PA del 29/01/2021</t>
  </si>
  <si>
    <t>283 del 25/08/2020</t>
  </si>
  <si>
    <t>3020000037 del 08/01/2021</t>
  </si>
  <si>
    <t>19/PA del 30/03/2021</t>
  </si>
  <si>
    <t>16/2021PA del 29/03/2021</t>
  </si>
  <si>
    <t>290 del 26/08/2020</t>
  </si>
  <si>
    <t>119/PA del 03/03/2021</t>
  </si>
  <si>
    <t>A/8/PA del 22/03/2021</t>
  </si>
  <si>
    <t>344 del 03/05/2021</t>
  </si>
  <si>
    <t>9 del 17/02/2021</t>
  </si>
  <si>
    <t>3/PA del 04/05/2021</t>
  </si>
  <si>
    <t>8U00075818 del 11/05/2021</t>
  </si>
  <si>
    <t>8U00074949 del 11/05/2021</t>
  </si>
  <si>
    <t>12 del 31/03/2021</t>
  </si>
  <si>
    <t>2021-FPA-0000041 del 17/04/2021</t>
  </si>
  <si>
    <t>193 del 03/06/2021</t>
  </si>
  <si>
    <t>197 del 07/06/2021</t>
  </si>
  <si>
    <t>20/PA del 18/05/2021</t>
  </si>
  <si>
    <t>143 del 04/06/2021</t>
  </si>
  <si>
    <t>FE/200 del 01/06/2021</t>
  </si>
  <si>
    <t>8U00107203 del 10/07/2021</t>
  </si>
  <si>
    <t>8U00106889 del 10/07/2021</t>
  </si>
  <si>
    <t>FE/415 del 20/07/2021</t>
  </si>
  <si>
    <t>FE/426 del 22/07/2021</t>
  </si>
  <si>
    <t>22/PA del 31/08/2021</t>
  </si>
  <si>
    <t>255 del 13/09/2021</t>
  </si>
  <si>
    <t>211342626 del 02/07/2021</t>
  </si>
  <si>
    <t>2021-FPA-0000080 del 06/09/2021</t>
  </si>
  <si>
    <t>8U00136754 del 09/09/2021</t>
  </si>
  <si>
    <t>8U00137349 del 09/09/2021</t>
  </si>
  <si>
    <t>211740151 del 02/09/2021</t>
  </si>
  <si>
    <t>210945052 del 02/05/2021</t>
  </si>
  <si>
    <t>32/2021PA del 25/06/2021</t>
  </si>
  <si>
    <t>170/PA del 28/09/2021</t>
  </si>
  <si>
    <t>FPA 92/21 del 30/09/2021</t>
  </si>
  <si>
    <t>212115517 del 02/11/2021</t>
  </si>
  <si>
    <t>A/22/PA del 25/10/2021</t>
  </si>
  <si>
    <t>261 del 23/10/2021</t>
  </si>
  <si>
    <t>192PA del 04/11/2021</t>
  </si>
  <si>
    <t>150 del 05/11/2021</t>
  </si>
  <si>
    <t>8U00169468 del 11/11/2021</t>
  </si>
  <si>
    <t>A/26/PA del 12/11/2021</t>
  </si>
  <si>
    <t>276 del 12/11/2021</t>
  </si>
  <si>
    <t>8U00169430 del 11/11/2021</t>
  </si>
  <si>
    <t>FATTPA 1_21 del 03/12/2021</t>
  </si>
  <si>
    <t>363 del 30/09/2021</t>
  </si>
  <si>
    <t>3020067673 del 16/12/2021</t>
  </si>
  <si>
    <t>187 del 30/11/2021</t>
  </si>
  <si>
    <t>3E del 10/12/2021</t>
  </si>
  <si>
    <t>1030 del 14/12/2021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</si>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</sst>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J25" sqref="J25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2021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26</v>
      </c>
      <c r="B9" s="35"/>
      <c r="C9" s="34">
        <f>SUM(C13:C16)</f>
        <v>14427.28</v>
      </c>
      <c r="D9" s="35"/>
      <c r="E9" s="40">
        <f>('Trimestre 1'!H1+'Trimestre 2'!H1+'Trimestre 3'!H1+'Trimestre 4'!H1)/C9</f>
        <v>28.286748437681947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/>
      <c r="C13" s="29"/>
      <c r="D13" s="29"/>
      <c r="E13" s="29"/>
      <c r="F13" s="33"/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/>
      <c r="C14" s="29"/>
      <c r="D14" s="29"/>
      <c r="E14" s="29"/>
      <c r="F14" s="33"/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/>
      <c r="C15" s="29"/>
      <c r="D15" s="29"/>
      <c r="E15" s="29"/>
      <c r="F15" s="33"/>
    </row>
    <row r="16" spans="1:11" ht="21.75" customHeight="1" x14ac:dyDescent="0.25">
      <c r="A16" s="28" t="s">
        <v>16</v>
      </c>
      <c r="B16" s="17">
        <f>'Trimestre 4'!C1</f>
        <v>26</v>
      </c>
      <c r="C16" s="29">
        <f>'Trimestre 4'!B1</f>
        <v>14427.28</v>
      </c>
      <c r="D16" s="29">
        <f>'Trimestre 4'!G1</f>
        <v>-1.5121519787513655</v>
      </c>
      <c r="E16" s="29">
        <v>14573.1</v>
      </c>
      <c r="F16" s="33" t="s">
        <v>74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21551.09</v>
      </c>
      <c r="C1">
        <f>COUNTA(A4:A353)</f>
        <v>16</v>
      </c>
      <c r="G1" s="16">
        <f>IF(B1&lt;&gt;0,H1/B1,0)</f>
        <v>34.562485238565657</v>
      </c>
      <c r="H1" s="15">
        <f>SUM(H4:H353)</f>
        <v>744859.23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217</v>
      </c>
      <c r="C4" s="13">
        <v>44289</v>
      </c>
      <c r="D4" s="13">
        <v>44303</v>
      </c>
      <c r="E4" s="13"/>
      <c r="F4" s="13"/>
      <c r="G4" s="1">
        <f>D4-C4-(F4-E4)</f>
        <v>14</v>
      </c>
      <c r="H4" s="12">
        <f>B4*G4</f>
        <v>3038</v>
      </c>
    </row>
    <row r="5" spans="1:8" x14ac:dyDescent="0.25">
      <c r="A5" s="19" t="s">
        <v>23</v>
      </c>
      <c r="B5" s="12">
        <v>90</v>
      </c>
      <c r="C5" s="13">
        <v>44289</v>
      </c>
      <c r="D5" s="13">
        <v>44303</v>
      </c>
      <c r="E5" s="13"/>
      <c r="F5" s="13"/>
      <c r="G5" s="1">
        <f t="shared" ref="G5:G68" si="0">D5-C5-(F5-E5)</f>
        <v>14</v>
      </c>
      <c r="H5" s="12">
        <f t="shared" ref="H5:H68" si="1">B5*G5</f>
        <v>1260</v>
      </c>
    </row>
    <row r="6" spans="1:8" x14ac:dyDescent="0.25">
      <c r="A6" s="19" t="s">
        <v>24</v>
      </c>
      <c r="B6" s="12">
        <v>338.03</v>
      </c>
      <c r="C6" s="13">
        <v>44289</v>
      </c>
      <c r="D6" s="13">
        <v>44303</v>
      </c>
      <c r="E6" s="13"/>
      <c r="F6" s="13"/>
      <c r="G6" s="1">
        <f t="shared" si="0"/>
        <v>14</v>
      </c>
      <c r="H6" s="12">
        <f t="shared" si="1"/>
        <v>4732.42</v>
      </c>
    </row>
    <row r="7" spans="1:8" x14ac:dyDescent="0.25">
      <c r="A7" s="19" t="s">
        <v>25</v>
      </c>
      <c r="B7" s="12">
        <v>426.4</v>
      </c>
      <c r="C7" s="13">
        <v>44116</v>
      </c>
      <c r="D7" s="13">
        <v>44303</v>
      </c>
      <c r="E7" s="13"/>
      <c r="F7" s="13"/>
      <c r="G7" s="1">
        <f t="shared" si="0"/>
        <v>187</v>
      </c>
      <c r="H7" s="12">
        <f t="shared" si="1"/>
        <v>79736.800000000003</v>
      </c>
    </row>
    <row r="8" spans="1:8" x14ac:dyDescent="0.25">
      <c r="A8" s="19" t="s">
        <v>26</v>
      </c>
      <c r="B8" s="12">
        <v>550</v>
      </c>
      <c r="C8" s="13">
        <v>44289</v>
      </c>
      <c r="D8" s="13">
        <v>44303</v>
      </c>
      <c r="E8" s="13"/>
      <c r="F8" s="13"/>
      <c r="G8" s="1">
        <f t="shared" si="0"/>
        <v>14</v>
      </c>
      <c r="H8" s="12">
        <f t="shared" si="1"/>
        <v>7700</v>
      </c>
    </row>
    <row r="9" spans="1:8" x14ac:dyDescent="0.25">
      <c r="A9" s="19" t="s">
        <v>27</v>
      </c>
      <c r="B9" s="12">
        <v>621.1</v>
      </c>
      <c r="C9" s="13">
        <v>44326</v>
      </c>
      <c r="D9" s="13">
        <v>44303</v>
      </c>
      <c r="E9" s="13"/>
      <c r="F9" s="13"/>
      <c r="G9" s="1">
        <f t="shared" si="0"/>
        <v>-23</v>
      </c>
      <c r="H9" s="12">
        <f t="shared" si="1"/>
        <v>-14285.300000000001</v>
      </c>
    </row>
    <row r="10" spans="1:8" x14ac:dyDescent="0.25">
      <c r="A10" s="19" t="s">
        <v>28</v>
      </c>
      <c r="B10" s="12">
        <v>670</v>
      </c>
      <c r="C10" s="13">
        <v>44326</v>
      </c>
      <c r="D10" s="13">
        <v>44303</v>
      </c>
      <c r="E10" s="13"/>
      <c r="F10" s="13"/>
      <c r="G10" s="1">
        <f t="shared" si="0"/>
        <v>-23</v>
      </c>
      <c r="H10" s="12">
        <f t="shared" si="1"/>
        <v>-15410</v>
      </c>
    </row>
    <row r="11" spans="1:8" x14ac:dyDescent="0.25">
      <c r="A11" s="19" t="s">
        <v>29</v>
      </c>
      <c r="B11" s="12">
        <v>1469</v>
      </c>
      <c r="C11" s="13">
        <v>44116</v>
      </c>
      <c r="D11" s="13">
        <v>44303</v>
      </c>
      <c r="E11" s="13"/>
      <c r="F11" s="13"/>
      <c r="G11" s="1">
        <f t="shared" si="0"/>
        <v>187</v>
      </c>
      <c r="H11" s="12">
        <f t="shared" si="1"/>
        <v>274703</v>
      </c>
    </row>
    <row r="12" spans="1:8" x14ac:dyDescent="0.25">
      <c r="A12" s="19" t="s">
        <v>30</v>
      </c>
      <c r="B12" s="12">
        <v>3600</v>
      </c>
      <c r="C12" s="13">
        <v>44309</v>
      </c>
      <c r="D12" s="13">
        <v>44327</v>
      </c>
      <c r="E12" s="13"/>
      <c r="F12" s="13"/>
      <c r="G12" s="1">
        <f t="shared" si="0"/>
        <v>18</v>
      </c>
      <c r="H12" s="12">
        <f t="shared" si="1"/>
        <v>64800</v>
      </c>
    </row>
    <row r="13" spans="1:8" x14ac:dyDescent="0.25">
      <c r="A13" s="19" t="s">
        <v>31</v>
      </c>
      <c r="B13" s="12">
        <v>271.68</v>
      </c>
      <c r="C13" s="13">
        <v>44308</v>
      </c>
      <c r="D13" s="13">
        <v>44327</v>
      </c>
      <c r="E13" s="13"/>
      <c r="F13" s="13"/>
      <c r="G13" s="1">
        <f t="shared" si="0"/>
        <v>19</v>
      </c>
      <c r="H13" s="12">
        <f t="shared" si="1"/>
        <v>5161.92</v>
      </c>
    </row>
    <row r="14" spans="1:8" x14ac:dyDescent="0.25">
      <c r="A14" s="19" t="s">
        <v>32</v>
      </c>
      <c r="B14" s="12">
        <v>428.92</v>
      </c>
      <c r="C14" s="13">
        <v>44354</v>
      </c>
      <c r="D14" s="13">
        <v>44327</v>
      </c>
      <c r="E14" s="13"/>
      <c r="F14" s="13"/>
      <c r="G14" s="1">
        <f t="shared" si="0"/>
        <v>-27</v>
      </c>
      <c r="H14" s="12">
        <f t="shared" si="1"/>
        <v>-11580.84</v>
      </c>
    </row>
    <row r="15" spans="1:8" x14ac:dyDescent="0.25">
      <c r="A15" s="19" t="s">
        <v>33</v>
      </c>
      <c r="B15" s="12">
        <v>10206.5</v>
      </c>
      <c r="C15" s="13">
        <v>44289</v>
      </c>
      <c r="D15" s="13">
        <v>44327</v>
      </c>
      <c r="E15" s="13"/>
      <c r="F15" s="13"/>
      <c r="G15" s="1">
        <f t="shared" si="0"/>
        <v>38</v>
      </c>
      <c r="H15" s="12">
        <f t="shared" si="1"/>
        <v>387847</v>
      </c>
    </row>
    <row r="16" spans="1:8" x14ac:dyDescent="0.25">
      <c r="A16" s="19" t="s">
        <v>34</v>
      </c>
      <c r="B16" s="12">
        <v>2131.15</v>
      </c>
      <c r="C16" s="13">
        <v>44354</v>
      </c>
      <c r="D16" s="13">
        <v>44338</v>
      </c>
      <c r="E16" s="13"/>
      <c r="F16" s="13"/>
      <c r="G16" s="1">
        <f t="shared" si="0"/>
        <v>-16</v>
      </c>
      <c r="H16" s="12">
        <f t="shared" si="1"/>
        <v>-34098.400000000001</v>
      </c>
    </row>
    <row r="17" spans="1:8" x14ac:dyDescent="0.25">
      <c r="A17" s="19" t="s">
        <v>35</v>
      </c>
      <c r="B17" s="12">
        <v>105</v>
      </c>
      <c r="C17" s="13">
        <v>44365</v>
      </c>
      <c r="D17" s="13">
        <v>44338</v>
      </c>
      <c r="E17" s="13"/>
      <c r="F17" s="13"/>
      <c r="G17" s="1">
        <f t="shared" si="0"/>
        <v>-27</v>
      </c>
      <c r="H17" s="12">
        <f t="shared" si="1"/>
        <v>-2835</v>
      </c>
    </row>
    <row r="18" spans="1:8" x14ac:dyDescent="0.25">
      <c r="A18" s="19" t="s">
        <v>36</v>
      </c>
      <c r="B18" s="12">
        <v>326.31</v>
      </c>
      <c r="C18" s="13">
        <v>44365</v>
      </c>
      <c r="D18" s="13">
        <v>44338</v>
      </c>
      <c r="E18" s="13"/>
      <c r="F18" s="13"/>
      <c r="G18" s="1">
        <f t="shared" si="0"/>
        <v>-27</v>
      </c>
      <c r="H18" s="12">
        <f t="shared" si="1"/>
        <v>-8810.3700000000008</v>
      </c>
    </row>
    <row r="19" spans="1:8" x14ac:dyDescent="0.25">
      <c r="A19" s="19" t="s">
        <v>37</v>
      </c>
      <c r="B19" s="12">
        <v>100</v>
      </c>
      <c r="C19" s="13">
        <v>44326</v>
      </c>
      <c r="D19" s="13">
        <v>44355</v>
      </c>
      <c r="E19" s="13"/>
      <c r="F19" s="13"/>
      <c r="G19" s="1">
        <f t="shared" si="0"/>
        <v>29</v>
      </c>
      <c r="H19" s="12">
        <f t="shared" si="1"/>
        <v>2900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25555.23</v>
      </c>
      <c r="C1">
        <f>COUNTA(A4:A353)</f>
        <v>11</v>
      </c>
      <c r="G1" s="16">
        <f>IF(B1&lt;&gt;0,H1/B1,0)</f>
        <v>-12.323980257661542</v>
      </c>
      <c r="H1" s="15">
        <f>SUM(H4:H353)</f>
        <v>-314942.14999999997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38</v>
      </c>
      <c r="B4" s="12">
        <v>100</v>
      </c>
      <c r="C4" s="13">
        <v>44357</v>
      </c>
      <c r="D4" s="13">
        <v>44397</v>
      </c>
      <c r="E4" s="13"/>
      <c r="F4" s="13"/>
      <c r="G4" s="1">
        <f>D4-C4-(F4-E4)</f>
        <v>40</v>
      </c>
      <c r="H4" s="12">
        <f>B4*G4</f>
        <v>4000</v>
      </c>
    </row>
    <row r="5" spans="1:8" x14ac:dyDescent="0.25">
      <c r="A5" s="19" t="s">
        <v>39</v>
      </c>
      <c r="B5" s="12">
        <v>2818</v>
      </c>
      <c r="C5" s="13">
        <v>44385</v>
      </c>
      <c r="D5" s="13">
        <v>44397</v>
      </c>
      <c r="E5" s="13"/>
      <c r="F5" s="13"/>
      <c r="G5" s="1">
        <f t="shared" ref="G5:G68" si="0">D5-C5-(F5-E5)</f>
        <v>12</v>
      </c>
      <c r="H5" s="12">
        <f t="shared" ref="H5:H68" si="1">B5*G5</f>
        <v>33816</v>
      </c>
    </row>
    <row r="6" spans="1:8" x14ac:dyDescent="0.25">
      <c r="A6" s="19" t="s">
        <v>40</v>
      </c>
      <c r="B6" s="12">
        <v>719</v>
      </c>
      <c r="C6" s="13">
        <v>44414</v>
      </c>
      <c r="D6" s="13">
        <v>44397</v>
      </c>
      <c r="E6" s="13"/>
      <c r="F6" s="13"/>
      <c r="G6" s="1">
        <f t="shared" si="0"/>
        <v>-17</v>
      </c>
      <c r="H6" s="12">
        <f t="shared" si="1"/>
        <v>-12223</v>
      </c>
    </row>
    <row r="7" spans="1:8" x14ac:dyDescent="0.25">
      <c r="A7" s="19" t="s">
        <v>41</v>
      </c>
      <c r="B7" s="12">
        <v>620.5</v>
      </c>
      <c r="C7" s="13">
        <v>44414</v>
      </c>
      <c r="D7" s="13">
        <v>44397</v>
      </c>
      <c r="E7" s="13"/>
      <c r="F7" s="13"/>
      <c r="G7" s="1">
        <f t="shared" si="0"/>
        <v>-17</v>
      </c>
      <c r="H7" s="12">
        <f t="shared" si="1"/>
        <v>-10548.5</v>
      </c>
    </row>
    <row r="8" spans="1:8" x14ac:dyDescent="0.25">
      <c r="A8" s="19" t="s">
        <v>42</v>
      </c>
      <c r="B8" s="12">
        <v>405.55</v>
      </c>
      <c r="C8" s="13">
        <v>44414</v>
      </c>
      <c r="D8" s="13">
        <v>44397</v>
      </c>
      <c r="E8" s="13"/>
      <c r="F8" s="13"/>
      <c r="G8" s="1">
        <f t="shared" si="0"/>
        <v>-17</v>
      </c>
      <c r="H8" s="12">
        <f t="shared" si="1"/>
        <v>-6894.35</v>
      </c>
    </row>
    <row r="9" spans="1:8" x14ac:dyDescent="0.25">
      <c r="A9" s="19" t="s">
        <v>43</v>
      </c>
      <c r="B9" s="12">
        <v>9025</v>
      </c>
      <c r="C9" s="13">
        <v>44414</v>
      </c>
      <c r="D9" s="13">
        <v>44397</v>
      </c>
      <c r="E9" s="13"/>
      <c r="F9" s="13"/>
      <c r="G9" s="1">
        <f t="shared" si="0"/>
        <v>-17</v>
      </c>
      <c r="H9" s="12">
        <f t="shared" si="1"/>
        <v>-153425</v>
      </c>
    </row>
    <row r="10" spans="1:8" x14ac:dyDescent="0.25">
      <c r="A10" s="19" t="s">
        <v>44</v>
      </c>
      <c r="B10" s="12">
        <v>100</v>
      </c>
      <c r="C10" s="13">
        <v>44422</v>
      </c>
      <c r="D10" s="13">
        <v>44397</v>
      </c>
      <c r="E10" s="13"/>
      <c r="F10" s="13"/>
      <c r="G10" s="1">
        <f t="shared" si="0"/>
        <v>-25</v>
      </c>
      <c r="H10" s="12">
        <f t="shared" si="1"/>
        <v>-2500</v>
      </c>
    </row>
    <row r="11" spans="1:8" x14ac:dyDescent="0.25">
      <c r="A11" s="19" t="s">
        <v>45</v>
      </c>
      <c r="B11" s="12">
        <v>329.38</v>
      </c>
      <c r="C11" s="13">
        <v>44422</v>
      </c>
      <c r="D11" s="13">
        <v>44397</v>
      </c>
      <c r="E11" s="13"/>
      <c r="F11" s="13"/>
      <c r="G11" s="1">
        <f t="shared" si="0"/>
        <v>-25</v>
      </c>
      <c r="H11" s="12">
        <f t="shared" si="1"/>
        <v>-8234.5</v>
      </c>
    </row>
    <row r="12" spans="1:8" x14ac:dyDescent="0.25">
      <c r="A12" s="19" t="s">
        <v>46</v>
      </c>
      <c r="B12" s="12">
        <v>10650</v>
      </c>
      <c r="C12" s="13">
        <v>44463</v>
      </c>
      <c r="D12" s="13">
        <v>44450</v>
      </c>
      <c r="E12" s="13"/>
      <c r="F12" s="13"/>
      <c r="G12" s="1">
        <f t="shared" si="0"/>
        <v>-13</v>
      </c>
      <c r="H12" s="12">
        <f t="shared" si="1"/>
        <v>-138450</v>
      </c>
    </row>
    <row r="13" spans="1:8" x14ac:dyDescent="0.25">
      <c r="A13" s="19" t="s">
        <v>47</v>
      </c>
      <c r="B13" s="12">
        <v>412</v>
      </c>
      <c r="C13" s="13">
        <v>44476</v>
      </c>
      <c r="D13" s="13">
        <v>44450</v>
      </c>
      <c r="E13" s="13"/>
      <c r="F13" s="13"/>
      <c r="G13" s="1">
        <f t="shared" si="0"/>
        <v>-26</v>
      </c>
      <c r="H13" s="12">
        <f t="shared" si="1"/>
        <v>-10712</v>
      </c>
    </row>
    <row r="14" spans="1:8" x14ac:dyDescent="0.25">
      <c r="A14" s="19" t="s">
        <v>48</v>
      </c>
      <c r="B14" s="12">
        <v>375.8</v>
      </c>
      <c r="C14" s="13">
        <v>44476</v>
      </c>
      <c r="D14" s="13">
        <v>44450</v>
      </c>
      <c r="E14" s="13"/>
      <c r="F14" s="13"/>
      <c r="G14" s="1">
        <f t="shared" si="0"/>
        <v>-26</v>
      </c>
      <c r="H14" s="12">
        <f t="shared" si="1"/>
        <v>-9770.8000000000011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14427.28</v>
      </c>
      <c r="C1">
        <f>COUNTA(A4:A353)</f>
        <v>26</v>
      </c>
      <c r="G1" s="16">
        <f>IF(B1&lt;&gt;0,H1/B1,0)</f>
        <v>-1.5121519787513655</v>
      </c>
      <c r="H1" s="15">
        <f>SUM(H4:H353)</f>
        <v>-21816.240000000002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49</v>
      </c>
      <c r="B4" s="12">
        <v>280</v>
      </c>
      <c r="C4" s="13">
        <v>44489</v>
      </c>
      <c r="D4" s="13">
        <v>44488</v>
      </c>
      <c r="E4" s="13"/>
      <c r="F4" s="13"/>
      <c r="G4" s="1">
        <f>D4-C4-(F4-E4)</f>
        <v>-1</v>
      </c>
      <c r="H4" s="12">
        <f>B4*G4</f>
        <v>-280</v>
      </c>
    </row>
    <row r="5" spans="1:8" x14ac:dyDescent="0.25">
      <c r="A5" s="19" t="s">
        <v>50</v>
      </c>
      <c r="B5" s="12">
        <v>179.9</v>
      </c>
      <c r="C5" s="13">
        <v>44422</v>
      </c>
      <c r="D5" s="13">
        <v>44488</v>
      </c>
      <c r="E5" s="13"/>
      <c r="F5" s="13"/>
      <c r="G5" s="1">
        <f t="shared" ref="G5:G68" si="0">D5-C5-(F5-E5)</f>
        <v>66</v>
      </c>
      <c r="H5" s="12">
        <f t="shared" ref="H5:H68" si="1">B5*G5</f>
        <v>11873.4</v>
      </c>
    </row>
    <row r="6" spans="1:8" x14ac:dyDescent="0.25">
      <c r="A6" s="19" t="s">
        <v>51</v>
      </c>
      <c r="B6" s="12">
        <v>200</v>
      </c>
      <c r="C6" s="13">
        <v>44489</v>
      </c>
      <c r="D6" s="13">
        <v>44488</v>
      </c>
      <c r="E6" s="13"/>
      <c r="F6" s="13"/>
      <c r="G6" s="1">
        <f t="shared" si="0"/>
        <v>-1</v>
      </c>
      <c r="H6" s="12">
        <f t="shared" si="1"/>
        <v>-200</v>
      </c>
    </row>
    <row r="7" spans="1:8" x14ac:dyDescent="0.25">
      <c r="A7" s="19" t="s">
        <v>52</v>
      </c>
      <c r="B7" s="12">
        <v>110</v>
      </c>
      <c r="C7" s="13">
        <v>44489</v>
      </c>
      <c r="D7" s="13">
        <v>44488</v>
      </c>
      <c r="E7" s="13"/>
      <c r="F7" s="13"/>
      <c r="G7" s="1">
        <f t="shared" si="0"/>
        <v>-1</v>
      </c>
      <c r="H7" s="12">
        <f t="shared" si="1"/>
        <v>-110</v>
      </c>
    </row>
    <row r="8" spans="1:8" x14ac:dyDescent="0.25">
      <c r="A8" s="19" t="s">
        <v>53</v>
      </c>
      <c r="B8" s="12">
        <v>326.5</v>
      </c>
      <c r="C8" s="13">
        <v>44489</v>
      </c>
      <c r="D8" s="13">
        <v>44488</v>
      </c>
      <c r="E8" s="13"/>
      <c r="F8" s="13"/>
      <c r="G8" s="1">
        <f t="shared" si="0"/>
        <v>-1</v>
      </c>
      <c r="H8" s="12">
        <f t="shared" si="1"/>
        <v>-326.5</v>
      </c>
    </row>
    <row r="9" spans="1:8" x14ac:dyDescent="0.25">
      <c r="A9" s="19" t="s">
        <v>54</v>
      </c>
      <c r="B9" s="12">
        <v>79.900000000000006</v>
      </c>
      <c r="C9" s="13">
        <v>44489</v>
      </c>
      <c r="D9" s="13">
        <v>44488</v>
      </c>
      <c r="E9" s="13"/>
      <c r="F9" s="13"/>
      <c r="G9" s="1">
        <f t="shared" si="0"/>
        <v>-1</v>
      </c>
      <c r="H9" s="12">
        <f t="shared" si="1"/>
        <v>-79.900000000000006</v>
      </c>
    </row>
    <row r="10" spans="1:8" x14ac:dyDescent="0.25">
      <c r="A10" s="19" t="s">
        <v>55</v>
      </c>
      <c r="B10" s="12">
        <v>95.62</v>
      </c>
      <c r="C10" s="13">
        <v>44357</v>
      </c>
      <c r="D10" s="13">
        <v>44488</v>
      </c>
      <c r="E10" s="13"/>
      <c r="F10" s="13"/>
      <c r="G10" s="1">
        <f t="shared" si="0"/>
        <v>131</v>
      </c>
      <c r="H10" s="12">
        <f t="shared" si="1"/>
        <v>12526.220000000001</v>
      </c>
    </row>
    <row r="11" spans="1:8" x14ac:dyDescent="0.25">
      <c r="A11" s="19" t="s">
        <v>56</v>
      </c>
      <c r="B11" s="12">
        <v>1566</v>
      </c>
      <c r="C11" s="13">
        <v>44504</v>
      </c>
      <c r="D11" s="13">
        <v>44488</v>
      </c>
      <c r="E11" s="13"/>
      <c r="F11" s="13"/>
      <c r="G11" s="1">
        <f t="shared" si="0"/>
        <v>-16</v>
      </c>
      <c r="H11" s="12">
        <f t="shared" si="1"/>
        <v>-25056</v>
      </c>
    </row>
    <row r="12" spans="1:8" x14ac:dyDescent="0.25">
      <c r="A12" s="19" t="s">
        <v>57</v>
      </c>
      <c r="B12" s="12">
        <v>150</v>
      </c>
      <c r="C12" s="13">
        <v>44504</v>
      </c>
      <c r="D12" s="13">
        <v>44488</v>
      </c>
      <c r="E12" s="13"/>
      <c r="F12" s="13"/>
      <c r="G12" s="1">
        <f t="shared" si="0"/>
        <v>-16</v>
      </c>
      <c r="H12" s="12">
        <f t="shared" si="1"/>
        <v>-2400</v>
      </c>
    </row>
    <row r="13" spans="1:8" x14ac:dyDescent="0.25">
      <c r="A13" s="19" t="s">
        <v>58</v>
      </c>
      <c r="B13" s="12">
        <v>819</v>
      </c>
      <c r="C13" s="13">
        <v>44504</v>
      </c>
      <c r="D13" s="13">
        <v>44488</v>
      </c>
      <c r="E13" s="13"/>
      <c r="F13" s="13"/>
      <c r="G13" s="1">
        <f t="shared" si="0"/>
        <v>-16</v>
      </c>
      <c r="H13" s="12">
        <f t="shared" si="1"/>
        <v>-13104</v>
      </c>
    </row>
    <row r="14" spans="1:8" x14ac:dyDescent="0.25">
      <c r="A14" s="19" t="s">
        <v>59</v>
      </c>
      <c r="B14" s="12">
        <v>79.900000000000006</v>
      </c>
      <c r="C14" s="13">
        <v>44539</v>
      </c>
      <c r="D14" s="13">
        <v>44551</v>
      </c>
      <c r="E14" s="13"/>
      <c r="F14" s="13"/>
      <c r="G14" s="1">
        <f t="shared" si="0"/>
        <v>12</v>
      </c>
      <c r="H14" s="12">
        <f t="shared" si="1"/>
        <v>958.80000000000007</v>
      </c>
    </row>
    <row r="15" spans="1:8" x14ac:dyDescent="0.25">
      <c r="A15" s="19" t="s">
        <v>60</v>
      </c>
      <c r="B15" s="12">
        <v>333.89</v>
      </c>
      <c r="C15" s="13">
        <v>44539</v>
      </c>
      <c r="D15" s="13">
        <v>44551</v>
      </c>
      <c r="E15" s="13"/>
      <c r="F15" s="13"/>
      <c r="G15" s="1">
        <f t="shared" si="0"/>
        <v>12</v>
      </c>
      <c r="H15" s="12">
        <f t="shared" si="1"/>
        <v>4006.68</v>
      </c>
    </row>
    <row r="16" spans="1:8" x14ac:dyDescent="0.25">
      <c r="A16" s="19" t="s">
        <v>61</v>
      </c>
      <c r="B16" s="12">
        <v>239.74</v>
      </c>
      <c r="C16" s="13">
        <v>44539</v>
      </c>
      <c r="D16" s="13">
        <v>44551</v>
      </c>
      <c r="E16" s="13"/>
      <c r="F16" s="13"/>
      <c r="G16" s="1">
        <f t="shared" si="0"/>
        <v>12</v>
      </c>
      <c r="H16" s="12">
        <f t="shared" si="1"/>
        <v>2876.88</v>
      </c>
    </row>
    <row r="17" spans="1:8" x14ac:dyDescent="0.25">
      <c r="A17" s="19" t="s">
        <v>62</v>
      </c>
      <c r="B17" s="12">
        <v>141</v>
      </c>
      <c r="C17" s="13">
        <v>44536</v>
      </c>
      <c r="D17" s="13">
        <v>44551</v>
      </c>
      <c r="E17" s="13"/>
      <c r="F17" s="13"/>
      <c r="G17" s="1">
        <f t="shared" si="0"/>
        <v>15</v>
      </c>
      <c r="H17" s="12">
        <f t="shared" si="1"/>
        <v>2115</v>
      </c>
    </row>
    <row r="18" spans="1:8" x14ac:dyDescent="0.25">
      <c r="A18" s="19" t="s">
        <v>63</v>
      </c>
      <c r="B18" s="12">
        <v>180</v>
      </c>
      <c r="C18" s="13">
        <v>44539</v>
      </c>
      <c r="D18" s="13">
        <v>44551</v>
      </c>
      <c r="E18" s="13"/>
      <c r="F18" s="13"/>
      <c r="G18" s="1">
        <f t="shared" si="0"/>
        <v>12</v>
      </c>
      <c r="H18" s="12">
        <f t="shared" si="1"/>
        <v>2160</v>
      </c>
    </row>
    <row r="19" spans="1:8" x14ac:dyDescent="0.25">
      <c r="A19" s="19" t="s">
        <v>64</v>
      </c>
      <c r="B19" s="12">
        <v>100</v>
      </c>
      <c r="C19" s="13">
        <v>44546</v>
      </c>
      <c r="D19" s="13">
        <v>44551</v>
      </c>
      <c r="E19" s="13"/>
      <c r="F19" s="13"/>
      <c r="G19" s="1">
        <f t="shared" si="0"/>
        <v>5</v>
      </c>
      <c r="H19" s="12">
        <f t="shared" si="1"/>
        <v>500</v>
      </c>
    </row>
    <row r="20" spans="1:8" x14ac:dyDescent="0.25">
      <c r="A20" s="19" t="s">
        <v>65</v>
      </c>
      <c r="B20" s="12">
        <v>361.56</v>
      </c>
      <c r="C20" s="13">
        <v>44546</v>
      </c>
      <c r="D20" s="13">
        <v>44551</v>
      </c>
      <c r="E20" s="13"/>
      <c r="F20" s="13"/>
      <c r="G20" s="1">
        <f t="shared" si="0"/>
        <v>5</v>
      </c>
      <c r="H20" s="12">
        <f t="shared" si="1"/>
        <v>1807.8</v>
      </c>
    </row>
    <row r="21" spans="1:8" x14ac:dyDescent="0.25">
      <c r="A21" s="19" t="s">
        <v>66</v>
      </c>
      <c r="B21" s="12">
        <v>4960</v>
      </c>
      <c r="C21" s="13">
        <v>44547</v>
      </c>
      <c r="D21" s="13">
        <v>44551</v>
      </c>
      <c r="E21" s="13"/>
      <c r="F21" s="13"/>
      <c r="G21" s="1">
        <f t="shared" si="0"/>
        <v>4</v>
      </c>
      <c r="H21" s="12">
        <f t="shared" si="1"/>
        <v>19840</v>
      </c>
    </row>
    <row r="22" spans="1:8" x14ac:dyDescent="0.25">
      <c r="A22" s="19" t="s">
        <v>67</v>
      </c>
      <c r="B22" s="12">
        <v>325.27</v>
      </c>
      <c r="C22" s="13">
        <v>44546</v>
      </c>
      <c r="D22" s="13">
        <v>44551</v>
      </c>
      <c r="E22" s="13"/>
      <c r="F22" s="13"/>
      <c r="G22" s="1">
        <f t="shared" si="0"/>
        <v>5</v>
      </c>
      <c r="H22" s="12">
        <f t="shared" si="1"/>
        <v>1626.35</v>
      </c>
    </row>
    <row r="23" spans="1:8" x14ac:dyDescent="0.25">
      <c r="A23" s="19" t="s">
        <v>68</v>
      </c>
      <c r="B23" s="12">
        <v>1082.73</v>
      </c>
      <c r="C23" s="13">
        <v>44566</v>
      </c>
      <c r="D23" s="13">
        <v>44551</v>
      </c>
      <c r="E23" s="13"/>
      <c r="F23" s="13"/>
      <c r="G23" s="1">
        <f t="shared" si="0"/>
        <v>-15</v>
      </c>
      <c r="H23" s="12">
        <f t="shared" si="1"/>
        <v>-16240.95</v>
      </c>
    </row>
    <row r="24" spans="1:8" x14ac:dyDescent="0.25">
      <c r="A24" s="19" t="s">
        <v>69</v>
      </c>
      <c r="B24" s="12">
        <v>729</v>
      </c>
      <c r="C24" s="13">
        <v>44504</v>
      </c>
      <c r="D24" s="13">
        <v>44551</v>
      </c>
      <c r="E24" s="13"/>
      <c r="F24" s="13"/>
      <c r="G24" s="1">
        <f t="shared" si="0"/>
        <v>47</v>
      </c>
      <c r="H24" s="12">
        <f t="shared" si="1"/>
        <v>34263</v>
      </c>
    </row>
    <row r="25" spans="1:8" x14ac:dyDescent="0.25">
      <c r="A25" s="19" t="s">
        <v>70</v>
      </c>
      <c r="B25" s="12">
        <v>1100</v>
      </c>
      <c r="C25" s="13">
        <v>44581</v>
      </c>
      <c r="D25" s="13">
        <v>44551</v>
      </c>
      <c r="E25" s="13"/>
      <c r="F25" s="13"/>
      <c r="G25" s="1">
        <f t="shared" si="0"/>
        <v>-30</v>
      </c>
      <c r="H25" s="12">
        <f t="shared" si="1"/>
        <v>-33000</v>
      </c>
    </row>
    <row r="26" spans="1:8" x14ac:dyDescent="0.25">
      <c r="A26" s="19" t="s">
        <v>71</v>
      </c>
      <c r="B26" s="12">
        <v>162</v>
      </c>
      <c r="C26" s="13">
        <v>44581</v>
      </c>
      <c r="D26" s="13">
        <v>44551</v>
      </c>
      <c r="E26" s="13"/>
      <c r="F26" s="13"/>
      <c r="G26" s="1">
        <f t="shared" si="0"/>
        <v>-30</v>
      </c>
      <c r="H26" s="12">
        <f t="shared" si="1"/>
        <v>-4860</v>
      </c>
    </row>
    <row r="27" spans="1:8" x14ac:dyDescent="0.25">
      <c r="A27" s="19" t="s">
        <v>72</v>
      </c>
      <c r="B27" s="12">
        <v>248</v>
      </c>
      <c r="C27" s="13">
        <v>44574</v>
      </c>
      <c r="D27" s="13">
        <v>44551</v>
      </c>
      <c r="E27" s="13"/>
      <c r="F27" s="13"/>
      <c r="G27" s="1">
        <f t="shared" si="0"/>
        <v>-23</v>
      </c>
      <c r="H27" s="12">
        <f t="shared" si="1"/>
        <v>-5704</v>
      </c>
    </row>
    <row r="28" spans="1:8" x14ac:dyDescent="0.25">
      <c r="A28" s="19" t="s">
        <v>73</v>
      </c>
      <c r="B28" s="12">
        <v>450.27</v>
      </c>
      <c r="C28" s="13">
        <v>44577</v>
      </c>
      <c r="D28" s="13">
        <v>44551</v>
      </c>
      <c r="E28" s="13"/>
      <c r="F28" s="13"/>
      <c r="G28" s="1">
        <f t="shared" si="0"/>
        <v>-26</v>
      </c>
      <c r="H28" s="12">
        <f t="shared" si="1"/>
        <v>-11707.02</v>
      </c>
    </row>
    <row r="29" spans="1:8" x14ac:dyDescent="0.25">
      <c r="A29" s="19" t="s">
        <v>73</v>
      </c>
      <c r="B29" s="12">
        <v>127</v>
      </c>
      <c r="C29" s="13">
        <v>44577</v>
      </c>
      <c r="D29" s="13">
        <v>44551</v>
      </c>
      <c r="E29" s="13"/>
      <c r="F29" s="13"/>
      <c r="G29" s="1">
        <f t="shared" si="0"/>
        <v>-26</v>
      </c>
      <c r="H29" s="12">
        <f t="shared" si="1"/>
        <v>-3302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2023-04-29T10:30:45Z</dcterms:modified>
</cp:coreProperties>
</file>