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12432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25725"/>
</workbook>
</file>

<file path=xl/calcChain.xml><?xml version="1.0" encoding="utf-8"?>
<calcChain xmlns="http://schemas.openxmlformats.org/spreadsheetml/2006/main">
  <c r="H203" i="5"/>
  <c r="G203"/>
  <c r="G202"/>
  <c r="H202"/>
  <c r="H201"/>
  <c r="G201"/>
  <c r="G200"/>
  <c r="H200"/>
  <c r="H199"/>
  <c r="G199"/>
  <c r="G198"/>
  <c r="H198"/>
  <c r="H197"/>
  <c r="G197"/>
  <c r="G196"/>
  <c r="H196"/>
  <c r="H195"/>
  <c r="G195"/>
  <c r="G194"/>
  <c r="H194"/>
  <c r="H193"/>
  <c r="G193"/>
  <c r="G192"/>
  <c r="H192"/>
  <c r="H191"/>
  <c r="G191"/>
  <c r="G190"/>
  <c r="H190"/>
  <c r="H189"/>
  <c r="G189"/>
  <c r="G188"/>
  <c r="H188"/>
  <c r="H187"/>
  <c r="G187"/>
  <c r="G186"/>
  <c r="H186"/>
  <c r="H185"/>
  <c r="G185"/>
  <c r="G184"/>
  <c r="H184"/>
  <c r="H183"/>
  <c r="G183"/>
  <c r="G182"/>
  <c r="H182"/>
  <c r="H181"/>
  <c r="G181"/>
  <c r="G180"/>
  <c r="H180"/>
  <c r="H179"/>
  <c r="G179"/>
  <c r="G178"/>
  <c r="H178"/>
  <c r="H177"/>
  <c r="G177"/>
  <c r="G176"/>
  <c r="H176"/>
  <c r="H175"/>
  <c r="G175"/>
  <c r="G174"/>
  <c r="H174"/>
  <c r="H173"/>
  <c r="G173"/>
  <c r="G172"/>
  <c r="H172"/>
  <c r="H171"/>
  <c r="G171"/>
  <c r="G170"/>
  <c r="H170"/>
  <c r="H169"/>
  <c r="G169"/>
  <c r="G168"/>
  <c r="H168"/>
  <c r="H167"/>
  <c r="G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G27"/>
  <c r="H27"/>
  <c r="G26"/>
  <c r="H26"/>
  <c r="G25"/>
  <c r="H25"/>
  <c r="G24"/>
  <c r="H24"/>
  <c r="G23"/>
  <c r="H23"/>
  <c r="G22"/>
  <c r="H22"/>
  <c r="G21"/>
  <c r="H21"/>
  <c r="G20"/>
  <c r="H20"/>
  <c r="G19"/>
  <c r="H19"/>
  <c r="H18"/>
  <c r="G18"/>
  <c r="G17"/>
  <c r="H17"/>
  <c r="H16"/>
  <c r="G16"/>
  <c r="G15"/>
  <c r="H15"/>
  <c r="H14"/>
  <c r="G14"/>
  <c r="G13"/>
  <c r="H13"/>
  <c r="H12"/>
  <c r="G12"/>
  <c r="G11"/>
  <c r="H11"/>
  <c r="H10"/>
  <c r="G10"/>
  <c r="G9"/>
  <c r="H9"/>
  <c r="H8"/>
  <c r="G8"/>
  <c r="G7"/>
  <c r="H7"/>
  <c r="G6"/>
  <c r="H6"/>
  <c r="G5"/>
  <c r="H5"/>
  <c r="G4"/>
  <c r="H4"/>
  <c r="C1"/>
  <c r="B1"/>
  <c r="H203" i="4"/>
  <c r="G203"/>
  <c r="G202"/>
  <c r="H202"/>
  <c r="H201"/>
  <c r="G201"/>
  <c r="G200"/>
  <c r="H200"/>
  <c r="H199"/>
  <c r="G199"/>
  <c r="G198"/>
  <c r="H198"/>
  <c r="H197"/>
  <c r="G197"/>
  <c r="G196"/>
  <c r="H196"/>
  <c r="H195"/>
  <c r="G195"/>
  <c r="G194"/>
  <c r="H194"/>
  <c r="H193"/>
  <c r="G193"/>
  <c r="G192"/>
  <c r="H192"/>
  <c r="H191"/>
  <c r="G191"/>
  <c r="G190"/>
  <c r="H190"/>
  <c r="H189"/>
  <c r="G189"/>
  <c r="G188"/>
  <c r="H188"/>
  <c r="H187"/>
  <c r="G187"/>
  <c r="G186"/>
  <c r="H186"/>
  <c r="H185"/>
  <c r="G185"/>
  <c r="G184"/>
  <c r="H184"/>
  <c r="H183"/>
  <c r="G183"/>
  <c r="G182"/>
  <c r="H182"/>
  <c r="H181"/>
  <c r="G181"/>
  <c r="G180"/>
  <c r="H180"/>
  <c r="H179"/>
  <c r="G179"/>
  <c r="G178"/>
  <c r="H178"/>
  <c r="H177"/>
  <c r="G177"/>
  <c r="G176"/>
  <c r="H176"/>
  <c r="H175"/>
  <c r="G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G5"/>
  <c r="H5"/>
  <c r="H4"/>
  <c r="G4"/>
  <c r="C1"/>
  <c r="B1"/>
  <c r="G203" i="3"/>
  <c r="H203"/>
  <c r="G202"/>
  <c r="H202"/>
  <c r="G201"/>
  <c r="H201"/>
  <c r="G200"/>
  <c r="H200"/>
  <c r="G199"/>
  <c r="H199"/>
  <c r="G198"/>
  <c r="H198"/>
  <c r="G197"/>
  <c r="H197"/>
  <c r="G196"/>
  <c r="H196"/>
  <c r="G195"/>
  <c r="H195"/>
  <c r="G194"/>
  <c r="H194"/>
  <c r="G193"/>
  <c r="H193"/>
  <c r="G192"/>
  <c r="H192"/>
  <c r="G191"/>
  <c r="H191"/>
  <c r="G190"/>
  <c r="H190"/>
  <c r="G189"/>
  <c r="H189"/>
  <c r="G188"/>
  <c r="H188"/>
  <c r="G187"/>
  <c r="H187"/>
  <c r="G186"/>
  <c r="H186"/>
  <c r="H185"/>
  <c r="G185"/>
  <c r="G184"/>
  <c r="H184"/>
  <c r="G183"/>
  <c r="H183"/>
  <c r="G182"/>
  <c r="H182"/>
  <c r="H181"/>
  <c r="G181"/>
  <c r="G180"/>
  <c r="H180"/>
  <c r="H179"/>
  <c r="G179"/>
  <c r="G178"/>
  <c r="H178"/>
  <c r="H177"/>
  <c r="G177"/>
  <c r="G176"/>
  <c r="H176"/>
  <c r="G175"/>
  <c r="H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G51"/>
  <c r="H51"/>
  <c r="G50"/>
  <c r="H50"/>
  <c r="G49"/>
  <c r="H49"/>
  <c r="G48"/>
  <c r="H48"/>
  <c r="G47"/>
  <c r="H47"/>
  <c r="G46"/>
  <c r="H46"/>
  <c r="G45"/>
  <c r="H45"/>
  <c r="G44"/>
  <c r="H44"/>
  <c r="G43"/>
  <c r="H43"/>
  <c r="G42"/>
  <c r="H42"/>
  <c r="G41"/>
  <c r="H41"/>
  <c r="G40"/>
  <c r="H40"/>
  <c r="G39"/>
  <c r="H39"/>
  <c r="G38"/>
  <c r="H38"/>
  <c r="G37"/>
  <c r="H37"/>
  <c r="G36"/>
  <c r="H36"/>
  <c r="G35"/>
  <c r="H35"/>
  <c r="G34"/>
  <c r="H34"/>
  <c r="G33"/>
  <c r="H33"/>
  <c r="H32"/>
  <c r="G32"/>
  <c r="G31"/>
  <c r="H31"/>
  <c r="H30"/>
  <c r="G30"/>
  <c r="G29"/>
  <c r="H29"/>
  <c r="H28"/>
  <c r="G28"/>
  <c r="G27"/>
  <c r="H27"/>
  <c r="H26"/>
  <c r="G26"/>
  <c r="G25"/>
  <c r="H25"/>
  <c r="H24"/>
  <c r="G24"/>
  <c r="G23"/>
  <c r="H23"/>
  <c r="H22"/>
  <c r="G22"/>
  <c r="G21"/>
  <c r="H21"/>
  <c r="G20"/>
  <c r="H20"/>
  <c r="G19"/>
  <c r="H19"/>
  <c r="H18"/>
  <c r="G18"/>
  <c r="G17"/>
  <c r="H17"/>
  <c r="H16"/>
  <c r="G16"/>
  <c r="G15"/>
  <c r="H15"/>
  <c r="H14"/>
  <c r="G14"/>
  <c r="G13"/>
  <c r="H13"/>
  <c r="H12"/>
  <c r="G12"/>
  <c r="G11"/>
  <c r="H11"/>
  <c r="H10"/>
  <c r="G10"/>
  <c r="G9"/>
  <c r="H9"/>
  <c r="H8"/>
  <c r="G8"/>
  <c r="G7"/>
  <c r="H7"/>
  <c r="H6"/>
  <c r="G6"/>
  <c r="G5"/>
  <c r="H5"/>
  <c r="G4"/>
  <c r="H4"/>
  <c r="C1"/>
  <c r="B1"/>
  <c r="G203" i="2"/>
  <c r="G202"/>
  <c r="G201"/>
  <c r="G200"/>
  <c r="H200"/>
  <c r="G199"/>
  <c r="G198"/>
  <c r="G197"/>
  <c r="G196"/>
  <c r="H196"/>
  <c r="G195"/>
  <c r="G194"/>
  <c r="G193"/>
  <c r="G192"/>
  <c r="H192"/>
  <c r="G191"/>
  <c r="G190"/>
  <c r="G189"/>
  <c r="G188"/>
  <c r="H188"/>
  <c r="G187"/>
  <c r="G186"/>
  <c r="G185"/>
  <c r="G184"/>
  <c r="H184"/>
  <c r="G183"/>
  <c r="G182"/>
  <c r="G181"/>
  <c r="G180"/>
  <c r="H180"/>
  <c r="G179"/>
  <c r="G178"/>
  <c r="G177"/>
  <c r="G176"/>
  <c r="H176"/>
  <c r="G175"/>
  <c r="G174"/>
  <c r="G173"/>
  <c r="G172"/>
  <c r="H172"/>
  <c r="G171"/>
  <c r="G170"/>
  <c r="G169"/>
  <c r="G168"/>
  <c r="H168"/>
  <c r="G167"/>
  <c r="G166"/>
  <c r="G165"/>
  <c r="G164"/>
  <c r="H164"/>
  <c r="G163"/>
  <c r="G162"/>
  <c r="G161"/>
  <c r="G160"/>
  <c r="H160"/>
  <c r="G159"/>
  <c r="G158"/>
  <c r="G157"/>
  <c r="G156"/>
  <c r="H156"/>
  <c r="G155"/>
  <c r="G154"/>
  <c r="G153"/>
  <c r="G152"/>
  <c r="H152"/>
  <c r="G151"/>
  <c r="G150"/>
  <c r="G149"/>
  <c r="G148"/>
  <c r="H148"/>
  <c r="G147"/>
  <c r="G146"/>
  <c r="G145"/>
  <c r="G144"/>
  <c r="H144"/>
  <c r="G143"/>
  <c r="G142"/>
  <c r="G141"/>
  <c r="G140"/>
  <c r="H140"/>
  <c r="G139"/>
  <c r="G138"/>
  <c r="G137"/>
  <c r="G136"/>
  <c r="H136"/>
  <c r="G135"/>
  <c r="G134"/>
  <c r="G133"/>
  <c r="G132"/>
  <c r="H132"/>
  <c r="G131"/>
  <c r="G130"/>
  <c r="G129"/>
  <c r="G128"/>
  <c r="H128"/>
  <c r="G127"/>
  <c r="G126"/>
  <c r="G125"/>
  <c r="G124"/>
  <c r="H124"/>
  <c r="G123"/>
  <c r="G122"/>
  <c r="G121"/>
  <c r="G120"/>
  <c r="H120"/>
  <c r="G119"/>
  <c r="G118"/>
  <c r="G117"/>
  <c r="G116"/>
  <c r="H116"/>
  <c r="G115"/>
  <c r="G114"/>
  <c r="G113"/>
  <c r="G112"/>
  <c r="H112"/>
  <c r="G111"/>
  <c r="G110"/>
  <c r="G109"/>
  <c r="G108"/>
  <c r="H108"/>
  <c r="G107"/>
  <c r="G106"/>
  <c r="G105"/>
  <c r="G104"/>
  <c r="H104"/>
  <c r="G103"/>
  <c r="G102"/>
  <c r="G101"/>
  <c r="G100"/>
  <c r="H100"/>
  <c r="G99"/>
  <c r="G98"/>
  <c r="G97"/>
  <c r="G96"/>
  <c r="H96"/>
  <c r="G95"/>
  <c r="G94"/>
  <c r="G93"/>
  <c r="G92"/>
  <c r="H92"/>
  <c r="G91"/>
  <c r="G90"/>
  <c r="G89"/>
  <c r="G88"/>
  <c r="H88"/>
  <c r="G87"/>
  <c r="G86"/>
  <c r="G85"/>
  <c r="G84"/>
  <c r="H84"/>
  <c r="G83"/>
  <c r="G82"/>
  <c r="G81"/>
  <c r="G80"/>
  <c r="H80"/>
  <c r="G79"/>
  <c r="G78"/>
  <c r="G77"/>
  <c r="G76"/>
  <c r="H76"/>
  <c r="G75"/>
  <c r="G74"/>
  <c r="G73"/>
  <c r="G72"/>
  <c r="H72"/>
  <c r="G71"/>
  <c r="G70"/>
  <c r="G69"/>
  <c r="G68"/>
  <c r="H68"/>
  <c r="G67"/>
  <c r="G66"/>
  <c r="G65"/>
  <c r="G64"/>
  <c r="H64"/>
  <c r="G63"/>
  <c r="G62"/>
  <c r="G61"/>
  <c r="G60"/>
  <c r="H60"/>
  <c r="G59"/>
  <c r="G58"/>
  <c r="G57"/>
  <c r="G56"/>
  <c r="H56"/>
  <c r="G55"/>
  <c r="G54"/>
  <c r="G53"/>
  <c r="G52"/>
  <c r="H52"/>
  <c r="G51"/>
  <c r="G50"/>
  <c r="G49"/>
  <c r="G48"/>
  <c r="H48"/>
  <c r="G47"/>
  <c r="G46"/>
  <c r="G45"/>
  <c r="G44"/>
  <c r="H44"/>
  <c r="G43"/>
  <c r="G42"/>
  <c r="G41"/>
  <c r="G40"/>
  <c r="H40"/>
  <c r="G39"/>
  <c r="G38"/>
  <c r="G37"/>
  <c r="G36"/>
  <c r="H36"/>
  <c r="G35"/>
  <c r="G34"/>
  <c r="G33"/>
  <c r="G32"/>
  <c r="H32"/>
  <c r="G31"/>
  <c r="G30"/>
  <c r="G29"/>
  <c r="G28"/>
  <c r="H28"/>
  <c r="G27"/>
  <c r="G26"/>
  <c r="G25"/>
  <c r="G24"/>
  <c r="H24"/>
  <c r="G23"/>
  <c r="G22"/>
  <c r="G21"/>
  <c r="G20"/>
  <c r="H20"/>
  <c r="G19"/>
  <c r="G18"/>
  <c r="G17"/>
  <c r="G16"/>
  <c r="H16"/>
  <c r="G15"/>
  <c r="G14"/>
  <c r="G13"/>
  <c r="G12"/>
  <c r="H12"/>
  <c r="G11"/>
  <c r="G10"/>
  <c r="G9"/>
  <c r="G8"/>
  <c r="H8"/>
  <c r="G7"/>
  <c r="G6"/>
  <c r="G5"/>
  <c r="H5"/>
  <c r="G4"/>
  <c r="H203"/>
  <c r="H202"/>
  <c r="H201"/>
  <c r="H199"/>
  <c r="H198"/>
  <c r="H197"/>
  <c r="H195"/>
  <c r="H194"/>
  <c r="H193"/>
  <c r="H191"/>
  <c r="H190"/>
  <c r="H189"/>
  <c r="H187"/>
  <c r="H186"/>
  <c r="H185"/>
  <c r="H183"/>
  <c r="H182"/>
  <c r="H181"/>
  <c r="H179"/>
  <c r="H178"/>
  <c r="H177"/>
  <c r="H175"/>
  <c r="H174"/>
  <c r="H173"/>
  <c r="H171"/>
  <c r="H170"/>
  <c r="H169"/>
  <c r="H167"/>
  <c r="H166"/>
  <c r="H165"/>
  <c r="H163"/>
  <c r="H162"/>
  <c r="H161"/>
  <c r="H159"/>
  <c r="H158"/>
  <c r="H157"/>
  <c r="H155"/>
  <c r="H154"/>
  <c r="H153"/>
  <c r="H151"/>
  <c r="H150"/>
  <c r="H149"/>
  <c r="H147"/>
  <c r="H146"/>
  <c r="H145"/>
  <c r="H143"/>
  <c r="H142"/>
  <c r="H141"/>
  <c r="H139"/>
  <c r="H138"/>
  <c r="H137"/>
  <c r="H135"/>
  <c r="H134"/>
  <c r="H133"/>
  <c r="H131"/>
  <c r="H130"/>
  <c r="H129"/>
  <c r="H127"/>
  <c r="H126"/>
  <c r="H125"/>
  <c r="H123"/>
  <c r="H122"/>
  <c r="H121"/>
  <c r="H119"/>
  <c r="H118"/>
  <c r="H117"/>
  <c r="H115"/>
  <c r="H114"/>
  <c r="H113"/>
  <c r="H111"/>
  <c r="H110"/>
  <c r="H109"/>
  <c r="H107"/>
  <c r="H106"/>
  <c r="H105"/>
  <c r="H103"/>
  <c r="H102"/>
  <c r="H101"/>
  <c r="H99"/>
  <c r="H98"/>
  <c r="H97"/>
  <c r="H95"/>
  <c r="H94"/>
  <c r="H93"/>
  <c r="H91"/>
  <c r="H90"/>
  <c r="H89"/>
  <c r="H87"/>
  <c r="H86"/>
  <c r="H85"/>
  <c r="H83"/>
  <c r="H82"/>
  <c r="H81"/>
  <c r="H79"/>
  <c r="H78"/>
  <c r="H77"/>
  <c r="H75"/>
  <c r="H74"/>
  <c r="H73"/>
  <c r="H71"/>
  <c r="H70"/>
  <c r="H69"/>
  <c r="H67"/>
  <c r="H66"/>
  <c r="H65"/>
  <c r="H63"/>
  <c r="H62"/>
  <c r="H61"/>
  <c r="H59"/>
  <c r="H58"/>
  <c r="H57"/>
  <c r="H55"/>
  <c r="H54"/>
  <c r="H53"/>
  <c r="H51"/>
  <c r="H50"/>
  <c r="H49"/>
  <c r="H47"/>
  <c r="H46"/>
  <c r="H45"/>
  <c r="H43"/>
  <c r="H42"/>
  <c r="H41"/>
  <c r="H39"/>
  <c r="H38"/>
  <c r="H37"/>
  <c r="H35"/>
  <c r="H34"/>
  <c r="H33"/>
  <c r="H31"/>
  <c r="H30"/>
  <c r="H29"/>
  <c r="H27"/>
  <c r="H26"/>
  <c r="H25"/>
  <c r="H23"/>
  <c r="H22"/>
  <c r="H21"/>
  <c r="H19"/>
  <c r="H18"/>
  <c r="H17"/>
  <c r="H15"/>
  <c r="H14"/>
  <c r="H13"/>
  <c r="H11"/>
  <c r="H10"/>
  <c r="H9"/>
  <c r="H7"/>
  <c r="H6"/>
  <c r="H4"/>
  <c r="C18" i="1"/>
  <c r="C16"/>
  <c r="B18"/>
  <c r="A10" s="1"/>
  <c r="B16"/>
  <c r="G1" i="2"/>
  <c r="E16" i="1"/>
  <c r="C1" i="2"/>
  <c r="B1"/>
  <c r="H1"/>
  <c r="H1" i="5"/>
  <c r="G1"/>
  <c r="H1" i="4"/>
  <c r="G1"/>
  <c r="E18" i="1"/>
  <c r="C10"/>
  <c r="H1" i="3"/>
  <c r="G1"/>
</calcChain>
</file>

<file path=xl/sharedStrings.xml><?xml version="1.0" encoding="utf-8"?>
<sst xmlns="http://schemas.openxmlformats.org/spreadsheetml/2006/main" count="121" uniqueCount="97">
  <si>
    <t>Numero Fatture</t>
  </si>
  <si>
    <t>INDICATORE SU BASE ANNUALE</t>
  </si>
  <si>
    <t>INDICATORE SU BASE TRIMESTRALE</t>
  </si>
  <si>
    <t xml:space="preserve">FATTURE 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</si>
  <si>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</si>
  <si>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</si>
  <si>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</si>
  <si>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</si>
  <si>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</si>
  <si>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</si>
  <si>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</si>
  <si>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</si>
  <si>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FATTURE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</si>
  <si>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</si>
  <si>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</si>
  <si>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</si>
  <si>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</si>
  <si>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</si>
  <si>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</si>
  <si>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</si>
  <si>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ISTITUTO ISTRUZIONE SUPERIORE  V. GERACE</t>
  </si>
  <si>
    <t>89022 CITTANOVA (RC) PIAZZA SAN ROCCO C.F. 82001760808 C.M. RCIS02300N</t>
  </si>
  <si>
    <t>8U00008776 del 09/01/2019</t>
  </si>
  <si>
    <t>8U00009317 del 09/01/2019</t>
  </si>
  <si>
    <t>20001972 del 20/12/2018</t>
  </si>
  <si>
    <t>FATTPA 1_19 del 16/01/2019</t>
  </si>
  <si>
    <t>29 del 22/02/2019</t>
  </si>
  <si>
    <t>01/2019PA del 02/01/2019</t>
  </si>
  <si>
    <t>2/PA del 30/01/2019</t>
  </si>
  <si>
    <t>V2/520984 del 28/02/2019</t>
  </si>
  <si>
    <t>8719003656 del 18/01/2019</t>
  </si>
  <si>
    <t>8U00046480 del 08/03/2019</t>
  </si>
  <si>
    <t>8U00046477 del 08/03/2019</t>
  </si>
  <si>
    <t>8719072274 del 18/03/2019</t>
  </si>
  <si>
    <t>155P del 24/11/2018</t>
  </si>
  <si>
    <t>159P del 27/11/2018</t>
  </si>
  <si>
    <t>02/P.A. del 22/01/2018</t>
  </si>
  <si>
    <t>8719027906 del 01/02/2019</t>
  </si>
  <si>
    <t>000000000318 del 23/01/2019</t>
  </si>
  <si>
    <t>1 del 02/02/2019</t>
  </si>
  <si>
    <t>8719099608 del 01/04/2019</t>
  </si>
  <si>
    <t>5 del 16/03/2019</t>
  </si>
  <si>
    <t>2 del 19/02/2019</t>
  </si>
  <si>
    <t>170P del 14/12/2018</t>
  </si>
  <si>
    <t>28 del 22/02/2019</t>
  </si>
  <si>
    <t>236 / A del 08/03/2019</t>
  </si>
  <si>
    <t>FATTPA 11_19 del 26/04/2019</t>
  </si>
  <si>
    <t>2019    42/a del 27/04/2019</t>
  </si>
  <si>
    <t>193/CV del 28/12/2018</t>
  </si>
  <si>
    <t>92/CV del 22/05/2019</t>
  </si>
  <si>
    <t>17/PA del 25/02/2019</t>
  </si>
  <si>
    <t>FATTPA 20_19 del 08/05/2019</t>
  </si>
  <si>
    <t>72 del 04/05/2019</t>
  </si>
  <si>
    <t>73 del 04/05/2019</t>
  </si>
  <si>
    <t>180P del 21/12/2018</t>
  </si>
  <si>
    <t>8/PA del 08/04/2019</t>
  </si>
  <si>
    <t>2019/020 PA del 17/04/2019</t>
  </si>
  <si>
    <t>FT_PA2/T del 28/05/2019</t>
  </si>
  <si>
    <t>17/PA del 02/04/2019</t>
  </si>
  <si>
    <t>92 del 11/04/2019</t>
  </si>
  <si>
    <t>8719180709 del 05/06/2019</t>
  </si>
  <si>
    <t>8U00095214 del 09/05/2019</t>
  </si>
  <si>
    <t>8U00096234 del 09/05/2019</t>
  </si>
  <si>
    <t>133 del 22/05/2019</t>
  </si>
  <si>
    <t>75 del 01/06/2019</t>
  </si>
  <si>
    <t>78 del 01/06/2019</t>
  </si>
  <si>
    <t>FATTPA 17_19 del 25/05/2019</t>
  </si>
  <si>
    <t>2/PA del 16/04/2019</t>
  </si>
  <si>
    <t>8719138289 del 07/05/2019</t>
  </si>
  <si>
    <t>FE/177 del 19/04/2019</t>
  </si>
  <si>
    <t>9/PA del 29/06/2019</t>
  </si>
  <si>
    <t>6/104 del 10/07/2019</t>
  </si>
  <si>
    <t>000000001759 del 01/07/2019</t>
  </si>
  <si>
    <t>8U00180406 del 09/09/2019</t>
  </si>
  <si>
    <t>8U00181382 del 09/09/2019</t>
  </si>
  <si>
    <t>8U00137251 del 08/07/2019</t>
  </si>
  <si>
    <t>8U00136929 del 08/07/2019</t>
  </si>
  <si>
    <t>2019-V7 -0000026 del 30/06/2019</t>
  </si>
  <si>
    <t>16/PA del 03/10/2019</t>
  </si>
  <si>
    <t>15/PA del 03/10/2019</t>
  </si>
  <si>
    <t>157/PA del 04/09/2019</t>
  </si>
  <si>
    <t>165/PA del 07/10/2019</t>
  </si>
  <si>
    <t>244 del 11/10/2019</t>
  </si>
  <si>
    <t>8719273317 del 02/09/2019</t>
  </si>
  <si>
    <t>8719302779 del 02/10/2019</t>
  </si>
  <si>
    <t>8719212447 del 01/07/2019</t>
  </si>
  <si>
    <t>11/2019PA del 05/07/2019</t>
  </si>
  <si>
    <t>128 del 06/09/2019</t>
  </si>
  <si>
    <t>10/2019PA del 03/07/2019</t>
  </si>
  <si>
    <t>FPA 1/19 del 25/09/2019</t>
  </si>
  <si>
    <t>3020025331 del 19/06/2019</t>
  </si>
  <si>
    <t>193 del 21/10/2019</t>
  </si>
  <si>
    <t>320/E del 31/10/2019</t>
  </si>
  <si>
    <t>8719328655 del 31/10/2019</t>
  </si>
  <si>
    <t>8U00224535 del 11/11/2019</t>
  </si>
  <si>
    <t>164 del 29/10/2019</t>
  </si>
  <si>
    <t>02507/19 del 22/10/2019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</si>
</sst>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2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106680</xdr:rowOff>
    </xdr:from>
    <xdr:to>
      <xdr:col>0</xdr:col>
      <xdr:colOff>929640</xdr:colOff>
      <xdr:row>4</xdr:row>
      <xdr:rowOff>106680</xdr:rowOff>
    </xdr:to>
    <xdr:pic>
      <xdr:nvPicPr>
        <xdr:cNvPr id="105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" y="106680"/>
          <a:ext cx="762000" cy="731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topLeftCell="A7" workbookViewId="0">
      <selection activeCell="G13" sqref="G13"/>
    </sheetView>
  </sheetViews>
  <sheetFormatPr defaultColWidth="9.109375" defaultRowHeight="14.4"/>
  <cols>
    <col min="1" max="1" width="17.5546875" style="4" customWidth="1"/>
    <col min="2" max="4" width="16.5546875" style="4" customWidth="1"/>
    <col min="5" max="5" width="14.88671875" style="4" customWidth="1"/>
    <col min="6" max="6" width="16.5546875" style="4" customWidth="1"/>
    <col min="7" max="7" width="36.5546875" style="4" customWidth="1"/>
    <col min="8" max="16384" width="9.109375" style="4"/>
  </cols>
  <sheetData>
    <row r="1" spans="1:12">
      <c r="A1" s="3"/>
    </row>
    <row r="2" spans="1:12" ht="15.9" customHeight="1">
      <c r="B2" s="5" t="s">
        <v>20</v>
      </c>
    </row>
    <row r="3" spans="1:12" ht="12.75" customHeight="1">
      <c r="B3" s="2" t="s">
        <v>21</v>
      </c>
    </row>
    <row r="4" spans="1:12" ht="15" thickBot="1"/>
    <row r="5" spans="1:12" ht="18" customHeight="1" thickBot="1">
      <c r="B5" s="13" t="s">
        <v>19</v>
      </c>
      <c r="F5" s="26">
        <v>2019</v>
      </c>
    </row>
    <row r="7" spans="1:12" ht="30" customHeight="1">
      <c r="A7" s="29" t="s">
        <v>1</v>
      </c>
      <c r="B7" s="30"/>
      <c r="C7" s="30"/>
      <c r="D7" s="30"/>
      <c r="E7" s="30"/>
      <c r="F7" s="31"/>
    </row>
    <row r="8" spans="1:12" ht="27" customHeight="1">
      <c r="A8" s="29" t="s">
        <v>12</v>
      </c>
      <c r="B8" s="30"/>
      <c r="C8" s="30"/>
      <c r="D8" s="30"/>
      <c r="E8" s="30"/>
      <c r="F8" s="31"/>
    </row>
    <row r="9" spans="1:12" ht="30.75" customHeight="1">
      <c r="A9" s="43" t="s">
        <v>0</v>
      </c>
      <c r="B9" s="33"/>
      <c r="C9" s="32" t="s">
        <v>6</v>
      </c>
      <c r="D9" s="33"/>
      <c r="E9" s="44" t="s">
        <v>13</v>
      </c>
      <c r="F9" s="45"/>
    </row>
    <row r="10" spans="1:12" ht="29.25" customHeight="1" thickBot="1">
      <c r="A10" s="36">
        <f>SUM(B16:B19)</f>
        <v>3</v>
      </c>
      <c r="B10" s="37"/>
      <c r="C10" s="50">
        <f>SUM(C16:D19)</f>
        <v>61228</v>
      </c>
      <c r="D10" s="37"/>
      <c r="E10" s="38">
        <v>9.36</v>
      </c>
      <c r="F10" s="39"/>
    </row>
    <row r="11" spans="1:12" ht="38.25" customHeight="1">
      <c r="A11" s="6"/>
      <c r="B11" s="6"/>
      <c r="C11" s="6"/>
      <c r="D11" s="6"/>
      <c r="E11" s="6"/>
      <c r="F11" s="6"/>
    </row>
    <row r="12" spans="1:12" ht="35.25" customHeight="1" thickBot="1">
      <c r="A12" s="7"/>
      <c r="B12" s="7"/>
      <c r="C12" s="7"/>
      <c r="D12" s="7"/>
      <c r="E12" s="7"/>
      <c r="F12" s="7"/>
    </row>
    <row r="13" spans="1:12" ht="36.75" customHeight="1">
      <c r="A13" s="40" t="s">
        <v>2</v>
      </c>
      <c r="B13" s="41"/>
      <c r="C13" s="41"/>
      <c r="D13" s="41"/>
      <c r="E13" s="41"/>
      <c r="F13" s="42"/>
    </row>
    <row r="14" spans="1:12" ht="27" customHeight="1">
      <c r="A14" s="29" t="s">
        <v>3</v>
      </c>
      <c r="B14" s="30"/>
      <c r="C14" s="30"/>
      <c r="D14" s="30"/>
      <c r="E14" s="30"/>
      <c r="F14" s="31"/>
    </row>
    <row r="15" spans="1:12" ht="46.5" customHeight="1">
      <c r="A15" s="21" t="s">
        <v>4</v>
      </c>
      <c r="B15" s="27" t="s">
        <v>0</v>
      </c>
      <c r="C15" s="32" t="s">
        <v>6</v>
      </c>
      <c r="D15" s="33"/>
      <c r="E15" s="34" t="s">
        <v>14</v>
      </c>
      <c r="F15" s="35"/>
      <c r="H15" s="8"/>
      <c r="I15" s="8"/>
      <c r="J15" s="8"/>
      <c r="K15" s="8"/>
      <c r="L15" s="8"/>
    </row>
    <row r="16" spans="1:12" ht="22.5" customHeight="1">
      <c r="A16" s="22" t="s">
        <v>15</v>
      </c>
      <c r="B16" s="23">
        <f>'Trimestre 1'!C1</f>
        <v>0</v>
      </c>
      <c r="C16" s="51">
        <f>'Trimestre 1'!B1</f>
        <v>0</v>
      </c>
      <c r="D16" s="52"/>
      <c r="E16" s="51">
        <f>'Trimestre 1'!G1</f>
        <v>0</v>
      </c>
      <c r="F16" s="53"/>
      <c r="H16" s="9"/>
      <c r="I16" s="10"/>
      <c r="J16" s="10"/>
      <c r="K16" s="8"/>
      <c r="L16" s="8"/>
    </row>
    <row r="17" spans="1:12" ht="22.5" customHeight="1">
      <c r="A17" s="22" t="s">
        <v>16</v>
      </c>
      <c r="B17" s="23"/>
      <c r="C17" s="51"/>
      <c r="D17" s="52"/>
      <c r="E17" s="51"/>
      <c r="F17" s="53"/>
      <c r="H17" s="8"/>
      <c r="I17" s="8"/>
      <c r="J17" s="8"/>
      <c r="K17" s="8"/>
      <c r="L17" s="8"/>
    </row>
    <row r="18" spans="1:12" ht="22.5" customHeight="1">
      <c r="A18" s="22" t="s">
        <v>17</v>
      </c>
      <c r="B18" s="23">
        <f>'Trimestre 3'!C1</f>
        <v>3</v>
      </c>
      <c r="C18" s="51">
        <f>'Trimestre 3'!B1</f>
        <v>61228</v>
      </c>
      <c r="D18" s="52"/>
      <c r="E18" s="51">
        <f>'Trimestre 3'!G1</f>
        <v>-9.3578428170118251</v>
      </c>
      <c r="F18" s="53"/>
    </row>
    <row r="19" spans="1:12" ht="21.75" customHeight="1" thickBot="1">
      <c r="A19" s="24" t="s">
        <v>18</v>
      </c>
      <c r="B19" s="25"/>
      <c r="C19" s="47"/>
      <c r="D19" s="49"/>
      <c r="E19" s="47"/>
      <c r="F19" s="48"/>
    </row>
    <row r="20" spans="1:12" ht="46.5" customHeight="1">
      <c r="A20" s="11"/>
      <c r="B20" s="12"/>
      <c r="C20" s="46"/>
      <c r="D20" s="46"/>
      <c r="E20" s="12"/>
      <c r="F20" s="12"/>
    </row>
  </sheetData>
  <mergeCells count="21">
    <mergeCell ref="E16:F16"/>
    <mergeCell ref="E9:F9"/>
    <mergeCell ref="C20:D20"/>
    <mergeCell ref="E19:F19"/>
    <mergeCell ref="C19:D19"/>
    <mergeCell ref="C10:D10"/>
    <mergeCell ref="C18:D18"/>
    <mergeCell ref="E17:F17"/>
    <mergeCell ref="C17:D17"/>
    <mergeCell ref="E18:F18"/>
    <mergeCell ref="C16:D16"/>
    <mergeCell ref="A7:F7"/>
    <mergeCell ref="A14:F14"/>
    <mergeCell ref="C15:D15"/>
    <mergeCell ref="E15:F15"/>
    <mergeCell ref="A8:F8"/>
    <mergeCell ref="A10:B10"/>
    <mergeCell ref="E10:F10"/>
    <mergeCell ref="A13:F13"/>
    <mergeCell ref="A9:B9"/>
    <mergeCell ref="C9:D9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0</v>
      </c>
      <c r="C1">
        <f>COUNTA(A4:A203)</f>
        <v>0</v>
      </c>
      <c r="G1" s="20">
        <f>IF(B1&lt;&gt;0,H1/B1,0)</f>
        <v>0</v>
      </c>
      <c r="H1" s="19">
        <f>SUM(H4:H195)</f>
        <v>0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/>
      <c r="B4" s="16"/>
      <c r="C4" s="17"/>
      <c r="D4" s="17"/>
      <c r="E4" s="17"/>
      <c r="F4" s="17"/>
      <c r="G4" s="1">
        <f>D4-C4-(F4-E4)</f>
        <v>0</v>
      </c>
      <c r="H4" s="16">
        <f>B4*G4</f>
        <v>0</v>
      </c>
    </row>
    <row r="5" spans="1:8">
      <c r="A5" s="28"/>
      <c r="B5" s="16"/>
      <c r="C5" s="17"/>
      <c r="D5" s="17"/>
      <c r="E5" s="17"/>
      <c r="F5" s="17"/>
      <c r="G5" s="1">
        <f t="shared" ref="G5:G68" si="0">D5-C5-(F5-E5)</f>
        <v>0</v>
      </c>
      <c r="H5" s="16">
        <f t="shared" ref="H5:H68" si="1">B5*G5</f>
        <v>0</v>
      </c>
    </row>
    <row r="6" spans="1:8">
      <c r="A6" s="28"/>
      <c r="B6" s="16"/>
      <c r="C6" s="17"/>
      <c r="D6" s="17"/>
      <c r="E6" s="17"/>
      <c r="F6" s="17"/>
      <c r="G6" s="1">
        <f t="shared" si="0"/>
        <v>0</v>
      </c>
      <c r="H6" s="16">
        <f t="shared" si="1"/>
        <v>0</v>
      </c>
    </row>
    <row r="7" spans="1:8">
      <c r="A7" s="28"/>
      <c r="B7" s="16"/>
      <c r="C7" s="17"/>
      <c r="D7" s="17"/>
      <c r="E7" s="17"/>
      <c r="F7" s="17"/>
      <c r="G7" s="1">
        <f t="shared" si="0"/>
        <v>0</v>
      </c>
      <c r="H7" s="16">
        <f t="shared" si="1"/>
        <v>0</v>
      </c>
    </row>
    <row r="8" spans="1:8">
      <c r="A8" s="28"/>
      <c r="B8" s="16"/>
      <c r="C8" s="17"/>
      <c r="D8" s="17"/>
      <c r="E8" s="17"/>
      <c r="F8" s="17"/>
      <c r="G8" s="1">
        <f t="shared" si="0"/>
        <v>0</v>
      </c>
      <c r="H8" s="16">
        <f t="shared" si="1"/>
        <v>0</v>
      </c>
    </row>
    <row r="9" spans="1:8">
      <c r="A9" s="28"/>
      <c r="B9" s="16"/>
      <c r="C9" s="17"/>
      <c r="D9" s="17"/>
      <c r="E9" s="17"/>
      <c r="F9" s="17"/>
      <c r="G9" s="1">
        <f t="shared" si="0"/>
        <v>0</v>
      </c>
      <c r="H9" s="16">
        <f t="shared" si="1"/>
        <v>0</v>
      </c>
    </row>
    <row r="10" spans="1:8">
      <c r="A10" s="28"/>
      <c r="B10" s="16"/>
      <c r="C10" s="17"/>
      <c r="D10" s="17"/>
      <c r="E10" s="17"/>
      <c r="F10" s="17"/>
      <c r="G10" s="1">
        <f t="shared" si="0"/>
        <v>0</v>
      </c>
      <c r="H10" s="16">
        <f t="shared" si="1"/>
        <v>0</v>
      </c>
    </row>
    <row r="11" spans="1:8">
      <c r="A11" s="28"/>
      <c r="B11" s="16"/>
      <c r="C11" s="17"/>
      <c r="D11" s="17"/>
      <c r="E11" s="17"/>
      <c r="F11" s="17"/>
      <c r="G11" s="1">
        <f t="shared" si="0"/>
        <v>0</v>
      </c>
      <c r="H11" s="16">
        <f t="shared" si="1"/>
        <v>0</v>
      </c>
    </row>
    <row r="12" spans="1:8">
      <c r="A12" s="28"/>
      <c r="B12" s="16"/>
      <c r="C12" s="17"/>
      <c r="D12" s="17"/>
      <c r="E12" s="17"/>
      <c r="F12" s="17"/>
      <c r="G12" s="1">
        <f t="shared" si="0"/>
        <v>0</v>
      </c>
      <c r="H12" s="16">
        <f t="shared" si="1"/>
        <v>0</v>
      </c>
    </row>
    <row r="13" spans="1:8">
      <c r="A13" s="28"/>
      <c r="B13" s="16"/>
      <c r="C13" s="17"/>
      <c r="D13" s="17"/>
      <c r="E13" s="17"/>
      <c r="F13" s="17"/>
      <c r="G13" s="1">
        <f t="shared" si="0"/>
        <v>0</v>
      </c>
      <c r="H13" s="16">
        <f t="shared" si="1"/>
        <v>0</v>
      </c>
    </row>
    <row r="14" spans="1:8">
      <c r="A14" s="28"/>
      <c r="B14" s="16"/>
      <c r="C14" s="17"/>
      <c r="D14" s="17"/>
      <c r="E14" s="17"/>
      <c r="F14" s="17"/>
      <c r="G14" s="1">
        <f t="shared" si="0"/>
        <v>0</v>
      </c>
      <c r="H14" s="16">
        <f t="shared" si="1"/>
        <v>0</v>
      </c>
    </row>
    <row r="15" spans="1:8">
      <c r="A15" s="28"/>
      <c r="B15" s="16"/>
      <c r="C15" s="17"/>
      <c r="D15" s="17"/>
      <c r="E15" s="17"/>
      <c r="F15" s="17"/>
      <c r="G15" s="1">
        <f t="shared" si="0"/>
        <v>0</v>
      </c>
      <c r="H15" s="16">
        <f t="shared" si="1"/>
        <v>0</v>
      </c>
    </row>
    <row r="16" spans="1:8">
      <c r="A16" s="28"/>
      <c r="B16" s="16"/>
      <c r="C16" s="17"/>
      <c r="D16" s="17"/>
      <c r="E16" s="17"/>
      <c r="F16" s="17"/>
      <c r="G16" s="1">
        <f t="shared" si="0"/>
        <v>0</v>
      </c>
      <c r="H16" s="16">
        <f t="shared" si="1"/>
        <v>0</v>
      </c>
    </row>
    <row r="17" spans="1:8">
      <c r="A17" s="28"/>
      <c r="B17" s="16"/>
      <c r="C17" s="17"/>
      <c r="D17" s="17"/>
      <c r="E17" s="17"/>
      <c r="F17" s="17"/>
      <c r="G17" s="1">
        <f t="shared" si="0"/>
        <v>0</v>
      </c>
      <c r="H17" s="16">
        <f t="shared" si="1"/>
        <v>0</v>
      </c>
    </row>
    <row r="18" spans="1:8">
      <c r="A18" s="28"/>
      <c r="B18" s="16"/>
      <c r="C18" s="17"/>
      <c r="D18" s="17"/>
      <c r="E18" s="17"/>
      <c r="F18" s="17"/>
      <c r="G18" s="1">
        <f t="shared" si="0"/>
        <v>0</v>
      </c>
      <c r="H18" s="16">
        <f t="shared" si="1"/>
        <v>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119317.75999999999</v>
      </c>
      <c r="C1">
        <f>COUNTA(A4:A203)</f>
        <v>48</v>
      </c>
      <c r="G1" s="20">
        <f>IF(B1&lt;&gt;0,H1/B1,0)</f>
        <v>-1.6846701614244184</v>
      </c>
      <c r="H1" s="19">
        <f>SUM(H4:H195)</f>
        <v>-201011.07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22</v>
      </c>
      <c r="B4" s="16">
        <v>80</v>
      </c>
      <c r="C4" s="17">
        <v>43579</v>
      </c>
      <c r="D4" s="17">
        <v>43571</v>
      </c>
      <c r="E4" s="17"/>
      <c r="F4" s="17"/>
      <c r="G4" s="1">
        <f>D4-C4-(F4-E4)</f>
        <v>-8</v>
      </c>
      <c r="H4" s="16">
        <f>B4*G4</f>
        <v>-640</v>
      </c>
    </row>
    <row r="5" spans="1:8">
      <c r="A5" s="28" t="s">
        <v>23</v>
      </c>
      <c r="B5" s="16">
        <v>323.2</v>
      </c>
      <c r="C5" s="17">
        <v>43579</v>
      </c>
      <c r="D5" s="17">
        <v>43571</v>
      </c>
      <c r="E5" s="17"/>
      <c r="F5" s="17"/>
      <c r="G5" s="1">
        <f t="shared" ref="G5:G68" si="0">D5-C5-(F5-E5)</f>
        <v>-8</v>
      </c>
      <c r="H5" s="16">
        <f t="shared" ref="H5:H68" si="1">B5*G5</f>
        <v>-2585.6</v>
      </c>
    </row>
    <row r="6" spans="1:8">
      <c r="A6" s="28" t="s">
        <v>24</v>
      </c>
      <c r="B6" s="16">
        <v>450</v>
      </c>
      <c r="C6" s="17">
        <v>43579</v>
      </c>
      <c r="D6" s="17">
        <v>43571</v>
      </c>
      <c r="E6" s="17"/>
      <c r="F6" s="17"/>
      <c r="G6" s="1">
        <f t="shared" si="0"/>
        <v>-8</v>
      </c>
      <c r="H6" s="16">
        <f t="shared" si="1"/>
        <v>-3600</v>
      </c>
    </row>
    <row r="7" spans="1:8">
      <c r="A7" s="28" t="s">
        <v>25</v>
      </c>
      <c r="B7" s="16">
        <v>499.09</v>
      </c>
      <c r="C7" s="17">
        <v>43516</v>
      </c>
      <c r="D7" s="17">
        <v>43571</v>
      </c>
      <c r="E7" s="17"/>
      <c r="F7" s="17"/>
      <c r="G7" s="1">
        <f t="shared" si="0"/>
        <v>55</v>
      </c>
      <c r="H7" s="16">
        <f t="shared" si="1"/>
        <v>27449.949999999997</v>
      </c>
    </row>
    <row r="8" spans="1:8">
      <c r="A8" s="28" t="s">
        <v>26</v>
      </c>
      <c r="B8" s="16">
        <v>245</v>
      </c>
      <c r="C8" s="17">
        <v>43549</v>
      </c>
      <c r="D8" s="17">
        <v>43571</v>
      </c>
      <c r="E8" s="17"/>
      <c r="F8" s="17"/>
      <c r="G8" s="1">
        <f t="shared" si="0"/>
        <v>22</v>
      </c>
      <c r="H8" s="16">
        <f t="shared" si="1"/>
        <v>5390</v>
      </c>
    </row>
    <row r="9" spans="1:8">
      <c r="A9" s="28" t="s">
        <v>27</v>
      </c>
      <c r="B9" s="16">
        <v>783</v>
      </c>
      <c r="C9" s="17">
        <v>43579</v>
      </c>
      <c r="D9" s="17">
        <v>43571</v>
      </c>
      <c r="E9" s="17"/>
      <c r="F9" s="17"/>
      <c r="G9" s="1">
        <f t="shared" si="0"/>
        <v>-8</v>
      </c>
      <c r="H9" s="16">
        <f t="shared" si="1"/>
        <v>-6264</v>
      </c>
    </row>
    <row r="10" spans="1:8">
      <c r="A10" s="28" t="s">
        <v>28</v>
      </c>
      <c r="B10" s="16">
        <v>555.54</v>
      </c>
      <c r="C10" s="17">
        <v>43528</v>
      </c>
      <c r="D10" s="17">
        <v>43571</v>
      </c>
      <c r="E10" s="17"/>
      <c r="F10" s="17"/>
      <c r="G10" s="1">
        <f t="shared" si="0"/>
        <v>43</v>
      </c>
      <c r="H10" s="16">
        <f t="shared" si="1"/>
        <v>23888.219999999998</v>
      </c>
    </row>
    <row r="11" spans="1:8">
      <c r="A11" s="28" t="s">
        <v>29</v>
      </c>
      <c r="B11" s="16">
        <v>981.48</v>
      </c>
      <c r="C11" s="17">
        <v>43565</v>
      </c>
      <c r="D11" s="17">
        <v>43571</v>
      </c>
      <c r="E11" s="17"/>
      <c r="F11" s="17"/>
      <c r="G11" s="1">
        <f t="shared" si="0"/>
        <v>6</v>
      </c>
      <c r="H11" s="16">
        <f t="shared" si="1"/>
        <v>5888.88</v>
      </c>
    </row>
    <row r="12" spans="1:8">
      <c r="A12" s="28" t="s">
        <v>30</v>
      </c>
      <c r="B12" s="16">
        <v>111.49</v>
      </c>
      <c r="C12" s="17">
        <v>43580</v>
      </c>
      <c r="D12" s="17">
        <v>43571</v>
      </c>
      <c r="E12" s="17"/>
      <c r="F12" s="17"/>
      <c r="G12" s="1">
        <f t="shared" si="0"/>
        <v>-9</v>
      </c>
      <c r="H12" s="16">
        <f t="shared" si="1"/>
        <v>-1003.41</v>
      </c>
    </row>
    <row r="13" spans="1:8">
      <c r="A13" s="28" t="s">
        <v>31</v>
      </c>
      <c r="B13" s="16">
        <v>324.81</v>
      </c>
      <c r="C13" s="17">
        <v>43573</v>
      </c>
      <c r="D13" s="17">
        <v>43571</v>
      </c>
      <c r="E13" s="17"/>
      <c r="F13" s="17"/>
      <c r="G13" s="1">
        <f t="shared" si="0"/>
        <v>-2</v>
      </c>
      <c r="H13" s="16">
        <f t="shared" si="1"/>
        <v>-649.62</v>
      </c>
    </row>
    <row r="14" spans="1:8">
      <c r="A14" s="28" t="s">
        <v>32</v>
      </c>
      <c r="B14" s="16">
        <v>84.8</v>
      </c>
      <c r="C14" s="17">
        <v>43573</v>
      </c>
      <c r="D14" s="17">
        <v>43571</v>
      </c>
      <c r="E14" s="17"/>
      <c r="F14" s="17"/>
      <c r="G14" s="1">
        <f t="shared" si="0"/>
        <v>-2</v>
      </c>
      <c r="H14" s="16">
        <f t="shared" si="1"/>
        <v>-169.6</v>
      </c>
    </row>
    <row r="15" spans="1:8">
      <c r="A15" s="28" t="s">
        <v>33</v>
      </c>
      <c r="B15" s="16">
        <v>77.39</v>
      </c>
      <c r="C15" s="17">
        <v>43574</v>
      </c>
      <c r="D15" s="17">
        <v>43571</v>
      </c>
      <c r="E15" s="17"/>
      <c r="F15" s="17"/>
      <c r="G15" s="1">
        <f t="shared" si="0"/>
        <v>-3</v>
      </c>
      <c r="H15" s="16">
        <f t="shared" si="1"/>
        <v>-232.17000000000002</v>
      </c>
    </row>
    <row r="16" spans="1:8">
      <c r="A16" s="28" t="s">
        <v>34</v>
      </c>
      <c r="B16" s="16">
        <v>424</v>
      </c>
      <c r="C16" s="17">
        <v>43463</v>
      </c>
      <c r="D16" s="17">
        <v>43571</v>
      </c>
      <c r="E16" s="17"/>
      <c r="F16" s="17"/>
      <c r="G16" s="1">
        <f t="shared" si="0"/>
        <v>108</v>
      </c>
      <c r="H16" s="16">
        <f t="shared" si="1"/>
        <v>45792</v>
      </c>
    </row>
    <row r="17" spans="1:8">
      <c r="A17" s="28" t="s">
        <v>35</v>
      </c>
      <c r="B17" s="16">
        <v>550.1</v>
      </c>
      <c r="C17" s="17">
        <v>43463</v>
      </c>
      <c r="D17" s="17">
        <v>43571</v>
      </c>
      <c r="E17" s="17"/>
      <c r="F17" s="17"/>
      <c r="G17" s="1">
        <f t="shared" si="0"/>
        <v>108</v>
      </c>
      <c r="H17" s="16">
        <f t="shared" si="1"/>
        <v>59410.8</v>
      </c>
    </row>
    <row r="18" spans="1:8">
      <c r="A18" s="28" t="s">
        <v>36</v>
      </c>
      <c r="B18" s="16">
        <v>45</v>
      </c>
      <c r="C18" s="17">
        <v>43153</v>
      </c>
      <c r="D18" s="17">
        <v>43571</v>
      </c>
      <c r="E18" s="17"/>
      <c r="F18" s="17"/>
      <c r="G18" s="1">
        <f t="shared" si="0"/>
        <v>418</v>
      </c>
      <c r="H18" s="16">
        <f t="shared" si="1"/>
        <v>18810</v>
      </c>
    </row>
    <row r="19" spans="1:8">
      <c r="A19" s="28" t="s">
        <v>37</v>
      </c>
      <c r="B19" s="16">
        <v>16.850000000000001</v>
      </c>
      <c r="C19" s="17">
        <v>43532</v>
      </c>
      <c r="D19" s="17">
        <v>43571</v>
      </c>
      <c r="E19" s="17"/>
      <c r="F19" s="17"/>
      <c r="G19" s="1">
        <f t="shared" si="0"/>
        <v>39</v>
      </c>
      <c r="H19" s="16">
        <f t="shared" si="1"/>
        <v>657.15000000000009</v>
      </c>
    </row>
    <row r="20" spans="1:8">
      <c r="A20" s="28" t="s">
        <v>38</v>
      </c>
      <c r="B20" s="16">
        <v>723.6</v>
      </c>
      <c r="C20" s="17">
        <v>43528</v>
      </c>
      <c r="D20" s="17">
        <v>43571</v>
      </c>
      <c r="E20" s="17"/>
      <c r="F20" s="17"/>
      <c r="G20" s="1">
        <f t="shared" si="0"/>
        <v>43</v>
      </c>
      <c r="H20" s="16">
        <f t="shared" si="1"/>
        <v>31114.799999999999</v>
      </c>
    </row>
    <row r="21" spans="1:8">
      <c r="A21" s="28" t="s">
        <v>39</v>
      </c>
      <c r="B21" s="16">
        <v>299.08999999999997</v>
      </c>
      <c r="C21" s="17">
        <v>43560</v>
      </c>
      <c r="D21" s="17">
        <v>43571</v>
      </c>
      <c r="E21" s="17"/>
      <c r="F21" s="17"/>
      <c r="G21" s="1">
        <f t="shared" si="0"/>
        <v>11</v>
      </c>
      <c r="H21" s="16">
        <f t="shared" si="1"/>
        <v>3289.99</v>
      </c>
    </row>
    <row r="22" spans="1:8">
      <c r="A22" s="28" t="s">
        <v>40</v>
      </c>
      <c r="B22" s="16">
        <v>51.3</v>
      </c>
      <c r="C22" s="17">
        <v>43587</v>
      </c>
      <c r="D22" s="17">
        <v>43571</v>
      </c>
      <c r="E22" s="17"/>
      <c r="F22" s="17"/>
      <c r="G22" s="1">
        <f t="shared" si="0"/>
        <v>-16</v>
      </c>
      <c r="H22" s="16">
        <f t="shared" si="1"/>
        <v>-820.8</v>
      </c>
    </row>
    <row r="23" spans="1:8">
      <c r="A23" s="28" t="s">
        <v>41</v>
      </c>
      <c r="B23" s="16">
        <v>598.17999999999995</v>
      </c>
      <c r="C23" s="17">
        <v>43587</v>
      </c>
      <c r="D23" s="17">
        <v>43571</v>
      </c>
      <c r="E23" s="17"/>
      <c r="F23" s="17"/>
      <c r="G23" s="1">
        <f t="shared" si="0"/>
        <v>-16</v>
      </c>
      <c r="H23" s="16">
        <f t="shared" si="1"/>
        <v>-9570.8799999999992</v>
      </c>
    </row>
    <row r="24" spans="1:8">
      <c r="A24" s="28" t="s">
        <v>42</v>
      </c>
      <c r="B24" s="16">
        <v>299.08999999999997</v>
      </c>
      <c r="C24" s="17">
        <v>43587</v>
      </c>
      <c r="D24" s="17">
        <v>43571</v>
      </c>
      <c r="E24" s="17"/>
      <c r="F24" s="17"/>
      <c r="G24" s="1">
        <f t="shared" si="0"/>
        <v>-16</v>
      </c>
      <c r="H24" s="16">
        <f t="shared" si="1"/>
        <v>-4785.4399999999996</v>
      </c>
    </row>
    <row r="25" spans="1:8">
      <c r="A25" s="28" t="s">
        <v>43</v>
      </c>
      <c r="B25" s="16">
        <v>350</v>
      </c>
      <c r="C25" s="17">
        <v>43481</v>
      </c>
      <c r="D25" s="17">
        <v>43571</v>
      </c>
      <c r="E25" s="17"/>
      <c r="F25" s="17"/>
      <c r="G25" s="1">
        <f t="shared" si="0"/>
        <v>90</v>
      </c>
      <c r="H25" s="16">
        <f t="shared" si="1"/>
        <v>31500</v>
      </c>
    </row>
    <row r="26" spans="1:8">
      <c r="A26" s="28" t="s">
        <v>44</v>
      </c>
      <c r="B26" s="16">
        <v>50</v>
      </c>
      <c r="C26" s="17">
        <v>43549</v>
      </c>
      <c r="D26" s="17">
        <v>43571</v>
      </c>
      <c r="E26" s="17"/>
      <c r="F26" s="17"/>
      <c r="G26" s="1">
        <f t="shared" si="0"/>
        <v>22</v>
      </c>
      <c r="H26" s="16">
        <f t="shared" si="1"/>
        <v>1100</v>
      </c>
    </row>
    <row r="27" spans="1:8">
      <c r="A27" s="28" t="s">
        <v>45</v>
      </c>
      <c r="B27" s="16">
        <v>3600</v>
      </c>
      <c r="C27" s="17">
        <v>43567</v>
      </c>
      <c r="D27" s="17">
        <v>43571</v>
      </c>
      <c r="E27" s="17"/>
      <c r="F27" s="17"/>
      <c r="G27" s="1">
        <f t="shared" si="0"/>
        <v>4</v>
      </c>
      <c r="H27" s="16">
        <f t="shared" si="1"/>
        <v>14400</v>
      </c>
    </row>
    <row r="28" spans="1:8">
      <c r="A28" s="28" t="s">
        <v>46</v>
      </c>
      <c r="B28" s="16">
        <v>19475</v>
      </c>
      <c r="C28" s="17">
        <v>43619</v>
      </c>
      <c r="D28" s="17">
        <v>43596</v>
      </c>
      <c r="E28" s="17"/>
      <c r="F28" s="17"/>
      <c r="G28" s="1">
        <f t="shared" si="0"/>
        <v>-23</v>
      </c>
      <c r="H28" s="16">
        <f t="shared" si="1"/>
        <v>-447925</v>
      </c>
    </row>
    <row r="29" spans="1:8">
      <c r="A29" s="28" t="s">
        <v>47</v>
      </c>
      <c r="B29" s="16">
        <v>1090.9100000000001</v>
      </c>
      <c r="C29" s="17">
        <v>43619</v>
      </c>
      <c r="D29" s="17">
        <v>43627</v>
      </c>
      <c r="E29" s="17"/>
      <c r="F29" s="17"/>
      <c r="G29" s="1">
        <f t="shared" si="0"/>
        <v>8</v>
      </c>
      <c r="H29" s="16">
        <f t="shared" si="1"/>
        <v>8727.2800000000007</v>
      </c>
    </row>
    <row r="30" spans="1:8">
      <c r="A30" s="28" t="s">
        <v>48</v>
      </c>
      <c r="B30" s="16">
        <v>25695</v>
      </c>
      <c r="C30" s="17">
        <v>43632</v>
      </c>
      <c r="D30" s="17">
        <v>43627</v>
      </c>
      <c r="E30" s="17"/>
      <c r="F30" s="17"/>
      <c r="G30" s="1">
        <f t="shared" si="0"/>
        <v>-5</v>
      </c>
      <c r="H30" s="16">
        <f t="shared" si="1"/>
        <v>-128475</v>
      </c>
    </row>
    <row r="31" spans="1:8">
      <c r="A31" s="28" t="s">
        <v>49</v>
      </c>
      <c r="B31" s="16">
        <v>13442</v>
      </c>
      <c r="C31" s="17">
        <v>43640</v>
      </c>
      <c r="D31" s="17">
        <v>43627</v>
      </c>
      <c r="E31" s="17"/>
      <c r="F31" s="17"/>
      <c r="G31" s="1">
        <f t="shared" si="0"/>
        <v>-13</v>
      </c>
      <c r="H31" s="16">
        <f t="shared" si="1"/>
        <v>-174746</v>
      </c>
    </row>
    <row r="32" spans="1:8">
      <c r="A32" s="28" t="s">
        <v>50</v>
      </c>
      <c r="B32" s="16">
        <v>18980</v>
      </c>
      <c r="C32" s="17">
        <v>43636</v>
      </c>
      <c r="D32" s="17">
        <v>43627</v>
      </c>
      <c r="E32" s="17"/>
      <c r="F32" s="17"/>
      <c r="G32" s="1">
        <f t="shared" si="0"/>
        <v>-9</v>
      </c>
      <c r="H32" s="16">
        <f t="shared" si="1"/>
        <v>-170820</v>
      </c>
    </row>
    <row r="33" spans="1:8">
      <c r="A33" s="28" t="s">
        <v>51</v>
      </c>
      <c r="B33" s="16">
        <v>19475</v>
      </c>
      <c r="C33" s="17">
        <v>43633</v>
      </c>
      <c r="D33" s="17">
        <v>43627</v>
      </c>
      <c r="E33" s="17"/>
      <c r="F33" s="17"/>
      <c r="G33" s="1">
        <f t="shared" si="0"/>
        <v>-6</v>
      </c>
      <c r="H33" s="16">
        <f t="shared" si="1"/>
        <v>-116850</v>
      </c>
    </row>
    <row r="34" spans="1:8">
      <c r="A34" s="28" t="s">
        <v>52</v>
      </c>
      <c r="B34" s="16">
        <v>90</v>
      </c>
      <c r="C34" s="17">
        <v>43621</v>
      </c>
      <c r="D34" s="17">
        <v>43683</v>
      </c>
      <c r="E34" s="17"/>
      <c r="F34" s="17"/>
      <c r="G34" s="1">
        <f t="shared" si="0"/>
        <v>62</v>
      </c>
      <c r="H34" s="16">
        <f t="shared" si="1"/>
        <v>5580</v>
      </c>
    </row>
    <row r="35" spans="1:8">
      <c r="A35" s="28" t="s">
        <v>53</v>
      </c>
      <c r="B35" s="16">
        <v>90</v>
      </c>
      <c r="C35" s="17">
        <v>43621</v>
      </c>
      <c r="D35" s="17">
        <v>43683</v>
      </c>
      <c r="E35" s="17"/>
      <c r="F35" s="17"/>
      <c r="G35" s="1">
        <f t="shared" si="0"/>
        <v>62</v>
      </c>
      <c r="H35" s="16">
        <f t="shared" si="1"/>
        <v>5580</v>
      </c>
    </row>
    <row r="36" spans="1:8">
      <c r="A36" s="28" t="s">
        <v>54</v>
      </c>
      <c r="B36" s="16">
        <v>451.24</v>
      </c>
      <c r="C36" s="17">
        <v>43492</v>
      </c>
      <c r="D36" s="17">
        <v>43683</v>
      </c>
      <c r="E36" s="17"/>
      <c r="F36" s="17"/>
      <c r="G36" s="1">
        <f t="shared" si="0"/>
        <v>191</v>
      </c>
      <c r="H36" s="16">
        <f t="shared" si="1"/>
        <v>86186.84</v>
      </c>
    </row>
    <row r="37" spans="1:8">
      <c r="A37" s="28" t="s">
        <v>55</v>
      </c>
      <c r="B37" s="16">
        <v>986.28</v>
      </c>
      <c r="C37" s="17">
        <v>43595</v>
      </c>
      <c r="D37" s="17">
        <v>43683</v>
      </c>
      <c r="E37" s="17"/>
      <c r="F37" s="17"/>
      <c r="G37" s="1">
        <f t="shared" si="0"/>
        <v>88</v>
      </c>
      <c r="H37" s="16">
        <f t="shared" si="1"/>
        <v>86792.639999999999</v>
      </c>
    </row>
    <row r="38" spans="1:8">
      <c r="A38" s="28" t="s">
        <v>56</v>
      </c>
      <c r="B38" s="16">
        <v>1630.91</v>
      </c>
      <c r="C38" s="17">
        <v>43656</v>
      </c>
      <c r="D38" s="17">
        <v>43683</v>
      </c>
      <c r="E38" s="17"/>
      <c r="F38" s="17"/>
      <c r="G38" s="1">
        <f t="shared" si="0"/>
        <v>27</v>
      </c>
      <c r="H38" s="16">
        <f t="shared" si="1"/>
        <v>44034.57</v>
      </c>
    </row>
    <row r="39" spans="1:8">
      <c r="A39" s="28" t="s">
        <v>57</v>
      </c>
      <c r="B39" s="16">
        <v>286.89</v>
      </c>
      <c r="C39" s="17">
        <v>43656</v>
      </c>
      <c r="D39" s="17">
        <v>43683</v>
      </c>
      <c r="E39" s="17"/>
      <c r="F39" s="17"/>
      <c r="G39" s="1">
        <f t="shared" si="0"/>
        <v>27</v>
      </c>
      <c r="H39" s="16">
        <f t="shared" si="1"/>
        <v>7746.03</v>
      </c>
    </row>
    <row r="40" spans="1:8">
      <c r="A40" s="28" t="s">
        <v>58</v>
      </c>
      <c r="B40" s="16">
        <v>392</v>
      </c>
      <c r="C40" s="17">
        <v>43588</v>
      </c>
      <c r="D40" s="17">
        <v>43683</v>
      </c>
      <c r="E40" s="17"/>
      <c r="F40" s="17"/>
      <c r="G40" s="1">
        <f t="shared" si="0"/>
        <v>95</v>
      </c>
      <c r="H40" s="16">
        <f t="shared" si="1"/>
        <v>37240</v>
      </c>
    </row>
    <row r="41" spans="1:8">
      <c r="A41" s="28" t="s">
        <v>59</v>
      </c>
      <c r="B41" s="16">
        <v>158.41999999999999</v>
      </c>
      <c r="C41" s="17">
        <v>43619</v>
      </c>
      <c r="D41" s="17">
        <v>43683</v>
      </c>
      <c r="E41" s="17"/>
      <c r="F41" s="17"/>
      <c r="G41" s="1">
        <f t="shared" si="0"/>
        <v>64</v>
      </c>
      <c r="H41" s="16">
        <f t="shared" si="1"/>
        <v>10138.879999999999</v>
      </c>
    </row>
    <row r="42" spans="1:8">
      <c r="A42" s="28" t="s">
        <v>60</v>
      </c>
      <c r="B42" s="16">
        <v>64.11</v>
      </c>
      <c r="C42" s="17">
        <v>43656</v>
      </c>
      <c r="D42" s="17">
        <v>43683</v>
      </c>
      <c r="E42" s="17"/>
      <c r="F42" s="17"/>
      <c r="G42" s="1">
        <f t="shared" si="0"/>
        <v>27</v>
      </c>
      <c r="H42" s="16">
        <f t="shared" si="1"/>
        <v>1730.97</v>
      </c>
    </row>
    <row r="43" spans="1:8">
      <c r="A43" s="28" t="s">
        <v>61</v>
      </c>
      <c r="B43" s="16">
        <v>80</v>
      </c>
      <c r="C43" s="17">
        <v>43640</v>
      </c>
      <c r="D43" s="17">
        <v>43683</v>
      </c>
      <c r="E43" s="17"/>
      <c r="F43" s="17"/>
      <c r="G43" s="1">
        <f t="shared" si="0"/>
        <v>43</v>
      </c>
      <c r="H43" s="16">
        <f t="shared" si="1"/>
        <v>3440</v>
      </c>
    </row>
    <row r="44" spans="1:8">
      <c r="A44" s="28" t="s">
        <v>62</v>
      </c>
      <c r="B44" s="16">
        <v>326.73</v>
      </c>
      <c r="C44" s="17">
        <v>43640</v>
      </c>
      <c r="D44" s="17">
        <v>43683</v>
      </c>
      <c r="E44" s="17"/>
      <c r="F44" s="17"/>
      <c r="G44" s="1">
        <f t="shared" si="0"/>
        <v>43</v>
      </c>
      <c r="H44" s="16">
        <f t="shared" si="1"/>
        <v>14049.390000000001</v>
      </c>
    </row>
    <row r="45" spans="1:8">
      <c r="A45" s="28" t="s">
        <v>63</v>
      </c>
      <c r="B45" s="16">
        <v>110</v>
      </c>
      <c r="C45" s="17">
        <v>43640</v>
      </c>
      <c r="D45" s="17">
        <v>43683</v>
      </c>
      <c r="E45" s="17"/>
      <c r="F45" s="17"/>
      <c r="G45" s="1">
        <f t="shared" si="0"/>
        <v>43</v>
      </c>
      <c r="H45" s="16">
        <f t="shared" si="1"/>
        <v>4730</v>
      </c>
    </row>
    <row r="46" spans="1:8">
      <c r="A46" s="28" t="s">
        <v>64</v>
      </c>
      <c r="B46" s="16">
        <v>1136.3599999999999</v>
      </c>
      <c r="C46" s="17">
        <v>43657</v>
      </c>
      <c r="D46" s="17">
        <v>43683</v>
      </c>
      <c r="E46" s="17"/>
      <c r="F46" s="17"/>
      <c r="G46" s="1">
        <f t="shared" si="0"/>
        <v>26</v>
      </c>
      <c r="H46" s="16">
        <f t="shared" si="1"/>
        <v>29545.359999999997</v>
      </c>
    </row>
    <row r="47" spans="1:8">
      <c r="A47" s="28" t="s">
        <v>65</v>
      </c>
      <c r="B47" s="16">
        <v>245.45</v>
      </c>
      <c r="C47" s="17">
        <v>43657</v>
      </c>
      <c r="D47" s="17">
        <v>43683</v>
      </c>
      <c r="E47" s="17"/>
      <c r="F47" s="17"/>
      <c r="G47" s="1">
        <f t="shared" si="0"/>
        <v>26</v>
      </c>
      <c r="H47" s="16">
        <f t="shared" si="1"/>
        <v>6381.7</v>
      </c>
    </row>
    <row r="48" spans="1:8">
      <c r="A48" s="28" t="s">
        <v>66</v>
      </c>
      <c r="B48" s="16">
        <v>250</v>
      </c>
      <c r="C48" s="17">
        <v>43643</v>
      </c>
      <c r="D48" s="17">
        <v>43683</v>
      </c>
      <c r="E48" s="17"/>
      <c r="F48" s="17"/>
      <c r="G48" s="1">
        <f t="shared" si="0"/>
        <v>40</v>
      </c>
      <c r="H48" s="16">
        <f t="shared" si="1"/>
        <v>10000</v>
      </c>
    </row>
    <row r="49" spans="1:8">
      <c r="A49" s="28" t="s">
        <v>67</v>
      </c>
      <c r="B49" s="16">
        <v>192</v>
      </c>
      <c r="C49" s="17">
        <v>43619</v>
      </c>
      <c r="D49" s="17">
        <v>43683</v>
      </c>
      <c r="E49" s="17"/>
      <c r="F49" s="17"/>
      <c r="G49" s="1">
        <f t="shared" si="0"/>
        <v>64</v>
      </c>
      <c r="H49" s="16">
        <f t="shared" si="1"/>
        <v>12288</v>
      </c>
    </row>
    <row r="50" spans="1:8">
      <c r="A50" s="28" t="s">
        <v>68</v>
      </c>
      <c r="B50" s="16">
        <v>108.45</v>
      </c>
      <c r="C50" s="17">
        <v>43623</v>
      </c>
      <c r="D50" s="17">
        <v>43683</v>
      </c>
      <c r="E50" s="17"/>
      <c r="F50" s="17"/>
      <c r="G50" s="1">
        <f t="shared" si="0"/>
        <v>60</v>
      </c>
      <c r="H50" s="16">
        <f t="shared" si="1"/>
        <v>6507</v>
      </c>
    </row>
    <row r="51" spans="1:8">
      <c r="A51" s="28" t="s">
        <v>69</v>
      </c>
      <c r="B51" s="16">
        <v>3038</v>
      </c>
      <c r="C51" s="17">
        <v>43611</v>
      </c>
      <c r="D51" s="17">
        <v>43683</v>
      </c>
      <c r="E51" s="17"/>
      <c r="F51" s="17"/>
      <c r="G51" s="1">
        <f t="shared" si="0"/>
        <v>72</v>
      </c>
      <c r="H51" s="16">
        <f t="shared" si="1"/>
        <v>218736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61228</v>
      </c>
      <c r="C1">
        <f>COUNTA(A4:A203)</f>
        <v>3</v>
      </c>
      <c r="G1" s="20">
        <f>IF(B1&lt;&gt;0,H1/B1,0)</f>
        <v>-9.3578428170118251</v>
      </c>
      <c r="H1" s="19">
        <f>SUM(H4:H195)</f>
        <v>-572962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70</v>
      </c>
      <c r="B4" s="16">
        <v>19366</v>
      </c>
      <c r="C4" s="17">
        <v>43678</v>
      </c>
      <c r="D4" s="17">
        <v>43683</v>
      </c>
      <c r="E4" s="17"/>
      <c r="F4" s="17"/>
      <c r="G4" s="1">
        <f>D4-C4-(F4-E4)</f>
        <v>5</v>
      </c>
      <c r="H4" s="16">
        <f>B4*G4</f>
        <v>96830</v>
      </c>
    </row>
    <row r="5" spans="1:8">
      <c r="A5" s="28" t="s">
        <v>71</v>
      </c>
      <c r="B5" s="16">
        <v>39230</v>
      </c>
      <c r="C5" s="17">
        <v>43699</v>
      </c>
      <c r="D5" s="17">
        <v>43683</v>
      </c>
      <c r="E5" s="17"/>
      <c r="F5" s="17"/>
      <c r="G5" s="1">
        <f t="shared" ref="G5:G68" si="0">D5-C5-(F5-E5)</f>
        <v>-16</v>
      </c>
      <c r="H5" s="16">
        <f t="shared" ref="H5:H68" si="1">B5*G5</f>
        <v>-627680</v>
      </c>
    </row>
    <row r="6" spans="1:8">
      <c r="A6" s="28" t="s">
        <v>72</v>
      </c>
      <c r="B6" s="16">
        <v>2632</v>
      </c>
      <c r="C6" s="17">
        <v>43699</v>
      </c>
      <c r="D6" s="17">
        <v>43683</v>
      </c>
      <c r="E6" s="17"/>
      <c r="F6" s="17"/>
      <c r="G6" s="1">
        <f t="shared" si="0"/>
        <v>-16</v>
      </c>
      <c r="H6" s="16">
        <f t="shared" si="1"/>
        <v>-42112</v>
      </c>
    </row>
    <row r="7" spans="1:8">
      <c r="A7" s="28"/>
      <c r="B7" s="16"/>
      <c r="C7" s="17"/>
      <c r="D7" s="17"/>
      <c r="E7" s="17"/>
      <c r="F7" s="17"/>
      <c r="G7" s="1">
        <f t="shared" si="0"/>
        <v>0</v>
      </c>
      <c r="H7" s="16">
        <f t="shared" si="1"/>
        <v>0</v>
      </c>
    </row>
    <row r="8" spans="1:8">
      <c r="A8" s="28"/>
      <c r="B8" s="16"/>
      <c r="C8" s="17"/>
      <c r="D8" s="17"/>
      <c r="E8" s="17"/>
      <c r="F8" s="17"/>
      <c r="G8" s="1">
        <f t="shared" si="0"/>
        <v>0</v>
      </c>
      <c r="H8" s="16">
        <f t="shared" si="1"/>
        <v>0</v>
      </c>
    </row>
    <row r="9" spans="1:8">
      <c r="A9" s="28"/>
      <c r="B9" s="16"/>
      <c r="C9" s="17"/>
      <c r="D9" s="17"/>
      <c r="E9" s="17"/>
      <c r="F9" s="17"/>
      <c r="G9" s="1">
        <f t="shared" si="0"/>
        <v>0</v>
      </c>
      <c r="H9" s="16">
        <f t="shared" si="1"/>
        <v>0</v>
      </c>
    </row>
    <row r="10" spans="1:8">
      <c r="A10" s="28"/>
      <c r="B10" s="16"/>
      <c r="C10" s="17"/>
      <c r="D10" s="17"/>
      <c r="E10" s="17"/>
      <c r="F10" s="17"/>
      <c r="G10" s="1">
        <f t="shared" si="0"/>
        <v>0</v>
      </c>
      <c r="H10" s="16">
        <f t="shared" si="1"/>
        <v>0</v>
      </c>
    </row>
    <row r="11" spans="1:8">
      <c r="A11" s="28"/>
      <c r="B11" s="16"/>
      <c r="C11" s="17"/>
      <c r="D11" s="17"/>
      <c r="E11" s="17"/>
      <c r="F11" s="17"/>
      <c r="G11" s="1">
        <f t="shared" si="0"/>
        <v>0</v>
      </c>
      <c r="H11" s="16">
        <f t="shared" si="1"/>
        <v>0</v>
      </c>
    </row>
    <row r="12" spans="1:8">
      <c r="A12" s="28"/>
      <c r="B12" s="16"/>
      <c r="C12" s="17"/>
      <c r="D12" s="17"/>
      <c r="E12" s="17"/>
      <c r="F12" s="17"/>
      <c r="G12" s="1">
        <f t="shared" si="0"/>
        <v>0</v>
      </c>
      <c r="H12" s="16">
        <f t="shared" si="1"/>
        <v>0</v>
      </c>
    </row>
    <row r="13" spans="1:8">
      <c r="A13" s="28"/>
      <c r="B13" s="16"/>
      <c r="C13" s="17"/>
      <c r="D13" s="17"/>
      <c r="E13" s="17"/>
      <c r="F13" s="17"/>
      <c r="G13" s="1">
        <f t="shared" si="0"/>
        <v>0</v>
      </c>
      <c r="H13" s="16">
        <f t="shared" si="1"/>
        <v>0</v>
      </c>
    </row>
    <row r="14" spans="1:8">
      <c r="A14" s="28"/>
      <c r="B14" s="16"/>
      <c r="C14" s="17"/>
      <c r="D14" s="17"/>
      <c r="E14" s="17"/>
      <c r="F14" s="17"/>
      <c r="G14" s="1">
        <f t="shared" si="0"/>
        <v>0</v>
      </c>
      <c r="H14" s="16">
        <f t="shared" si="1"/>
        <v>0</v>
      </c>
    </row>
    <row r="15" spans="1:8">
      <c r="A15" s="28"/>
      <c r="B15" s="16"/>
      <c r="C15" s="17"/>
      <c r="D15" s="17"/>
      <c r="E15" s="17"/>
      <c r="F15" s="17"/>
      <c r="G15" s="1">
        <f t="shared" si="0"/>
        <v>0</v>
      </c>
      <c r="H15" s="16">
        <f t="shared" si="1"/>
        <v>0</v>
      </c>
    </row>
    <row r="16" spans="1:8">
      <c r="A16" s="28"/>
      <c r="B16" s="16"/>
      <c r="C16" s="17"/>
      <c r="D16" s="17"/>
      <c r="E16" s="17"/>
      <c r="F16" s="17"/>
      <c r="G16" s="1">
        <f t="shared" si="0"/>
        <v>0</v>
      </c>
      <c r="H16" s="16">
        <f t="shared" si="1"/>
        <v>0</v>
      </c>
    </row>
    <row r="17" spans="1:8">
      <c r="A17" s="28"/>
      <c r="B17" s="16"/>
      <c r="C17" s="17"/>
      <c r="D17" s="17"/>
      <c r="E17" s="17"/>
      <c r="F17" s="17"/>
      <c r="G17" s="1">
        <f t="shared" si="0"/>
        <v>0</v>
      </c>
      <c r="H17" s="16">
        <f t="shared" si="1"/>
        <v>0</v>
      </c>
    </row>
    <row r="18" spans="1:8">
      <c r="A18" s="28"/>
      <c r="B18" s="16"/>
      <c r="C18" s="17"/>
      <c r="D18" s="17"/>
      <c r="E18" s="17"/>
      <c r="F18" s="17"/>
      <c r="G18" s="1">
        <f t="shared" si="0"/>
        <v>0</v>
      </c>
      <c r="H18" s="16">
        <f t="shared" si="1"/>
        <v>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7149.0400000000009</v>
      </c>
      <c r="C1">
        <f>COUNTA(A4:A203)</f>
        <v>24</v>
      </c>
      <c r="G1" s="20">
        <f>IF(B1&lt;&gt;0,H1/B1,0)</f>
        <v>26.313324586238149</v>
      </c>
      <c r="H1" s="19">
        <f>SUM(H4:H195)</f>
        <v>188115.01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73</v>
      </c>
      <c r="B4" s="16">
        <v>80</v>
      </c>
      <c r="C4" s="17">
        <v>43757</v>
      </c>
      <c r="D4" s="17">
        <v>43767</v>
      </c>
      <c r="E4" s="17"/>
      <c r="F4" s="17"/>
      <c r="G4" s="1">
        <f>D4-C4-(F4-E4)</f>
        <v>10</v>
      </c>
      <c r="H4" s="16">
        <f>B4*G4</f>
        <v>800</v>
      </c>
    </row>
    <row r="5" spans="1:8">
      <c r="A5" s="28" t="s">
        <v>74</v>
      </c>
      <c r="B5" s="16">
        <v>323.45</v>
      </c>
      <c r="C5" s="17">
        <v>43757</v>
      </c>
      <c r="D5" s="17">
        <v>43767</v>
      </c>
      <c r="E5" s="17"/>
      <c r="F5" s="17"/>
      <c r="G5" s="1">
        <f t="shared" ref="G5:G68" si="0">D5-C5-(F5-E5)</f>
        <v>10</v>
      </c>
      <c r="H5" s="16">
        <f t="shared" ref="H5:H68" si="1">B5*G5</f>
        <v>3234.5</v>
      </c>
    </row>
    <row r="6" spans="1:8">
      <c r="A6" s="28" t="s">
        <v>75</v>
      </c>
      <c r="B6" s="16">
        <v>329.44</v>
      </c>
      <c r="C6" s="17">
        <v>43699</v>
      </c>
      <c r="D6" s="17">
        <v>43767</v>
      </c>
      <c r="E6" s="17"/>
      <c r="F6" s="17"/>
      <c r="G6" s="1">
        <f t="shared" si="0"/>
        <v>68</v>
      </c>
      <c r="H6" s="16">
        <f t="shared" si="1"/>
        <v>22401.919999999998</v>
      </c>
    </row>
    <row r="7" spans="1:8">
      <c r="A7" s="28" t="s">
        <v>76</v>
      </c>
      <c r="B7" s="16">
        <v>89.8</v>
      </c>
      <c r="C7" s="17">
        <v>43699</v>
      </c>
      <c r="D7" s="17">
        <v>43767</v>
      </c>
      <c r="E7" s="17"/>
      <c r="F7" s="17"/>
      <c r="G7" s="1">
        <f t="shared" si="0"/>
        <v>68</v>
      </c>
      <c r="H7" s="16">
        <f t="shared" si="1"/>
        <v>6106.4</v>
      </c>
    </row>
    <row r="8" spans="1:8">
      <c r="A8" s="28" t="s">
        <v>77</v>
      </c>
      <c r="B8" s="16">
        <v>701.96</v>
      </c>
      <c r="C8" s="17">
        <v>43699</v>
      </c>
      <c r="D8" s="17">
        <v>43767</v>
      </c>
      <c r="E8" s="17"/>
      <c r="F8" s="17"/>
      <c r="G8" s="1">
        <f t="shared" si="0"/>
        <v>68</v>
      </c>
      <c r="H8" s="16">
        <f t="shared" si="1"/>
        <v>47733.279999999999</v>
      </c>
    </row>
    <row r="9" spans="1:8">
      <c r="A9" s="28" t="s">
        <v>78</v>
      </c>
      <c r="B9" s="16">
        <v>218.2</v>
      </c>
      <c r="C9" s="17">
        <v>43778</v>
      </c>
      <c r="D9" s="17">
        <v>43767</v>
      </c>
      <c r="E9" s="17"/>
      <c r="F9" s="17"/>
      <c r="G9" s="1">
        <f t="shared" si="0"/>
        <v>-11</v>
      </c>
      <c r="H9" s="16">
        <f t="shared" si="1"/>
        <v>-2400.1999999999998</v>
      </c>
    </row>
    <row r="10" spans="1:8">
      <c r="A10" s="28" t="s">
        <v>79</v>
      </c>
      <c r="B10" s="16">
        <v>999.88</v>
      </c>
      <c r="C10" s="17">
        <v>43778</v>
      </c>
      <c r="D10" s="17">
        <v>43767</v>
      </c>
      <c r="E10" s="17"/>
      <c r="F10" s="17"/>
      <c r="G10" s="1">
        <f t="shared" si="0"/>
        <v>-11</v>
      </c>
      <c r="H10" s="16">
        <f t="shared" si="1"/>
        <v>-10998.68</v>
      </c>
    </row>
    <row r="11" spans="1:8">
      <c r="A11" s="28" t="s">
        <v>80</v>
      </c>
      <c r="B11" s="16">
        <v>120</v>
      </c>
      <c r="C11" s="17">
        <v>43750</v>
      </c>
      <c r="D11" s="17">
        <v>43767</v>
      </c>
      <c r="E11" s="17"/>
      <c r="F11" s="17"/>
      <c r="G11" s="1">
        <f t="shared" si="0"/>
        <v>17</v>
      </c>
      <c r="H11" s="16">
        <f t="shared" si="1"/>
        <v>2040</v>
      </c>
    </row>
    <row r="12" spans="1:8">
      <c r="A12" s="28" t="s">
        <v>81</v>
      </c>
      <c r="B12" s="16">
        <v>327.87</v>
      </c>
      <c r="C12" s="17">
        <v>43778</v>
      </c>
      <c r="D12" s="17">
        <v>43767</v>
      </c>
      <c r="E12" s="17"/>
      <c r="F12" s="17"/>
      <c r="G12" s="1">
        <f t="shared" si="0"/>
        <v>-11</v>
      </c>
      <c r="H12" s="16">
        <f t="shared" si="1"/>
        <v>-3606.57</v>
      </c>
    </row>
    <row r="13" spans="1:8">
      <c r="A13" s="28" t="s">
        <v>82</v>
      </c>
      <c r="B13" s="16">
        <v>110</v>
      </c>
      <c r="C13" s="17">
        <v>43786</v>
      </c>
      <c r="D13" s="17">
        <v>43767</v>
      </c>
      <c r="E13" s="17"/>
      <c r="F13" s="17"/>
      <c r="G13" s="1">
        <f t="shared" si="0"/>
        <v>-19</v>
      </c>
      <c r="H13" s="16">
        <f t="shared" si="1"/>
        <v>-2090</v>
      </c>
    </row>
    <row r="14" spans="1:8">
      <c r="A14" s="28" t="s">
        <v>83</v>
      </c>
      <c r="B14" s="16">
        <v>51.53</v>
      </c>
      <c r="C14" s="17">
        <v>43742</v>
      </c>
      <c r="D14" s="17">
        <v>43767</v>
      </c>
      <c r="E14" s="17"/>
      <c r="F14" s="17"/>
      <c r="G14" s="1">
        <f t="shared" si="0"/>
        <v>25</v>
      </c>
      <c r="H14" s="16">
        <f t="shared" si="1"/>
        <v>1288.25</v>
      </c>
    </row>
    <row r="15" spans="1:8">
      <c r="A15" s="28" t="s">
        <v>84</v>
      </c>
      <c r="B15" s="16">
        <v>7.42</v>
      </c>
      <c r="C15" s="17">
        <v>43773</v>
      </c>
      <c r="D15" s="17">
        <v>43767</v>
      </c>
      <c r="E15" s="17"/>
      <c r="F15" s="17"/>
      <c r="G15" s="1">
        <f t="shared" si="0"/>
        <v>-6</v>
      </c>
      <c r="H15" s="16">
        <f t="shared" si="1"/>
        <v>-44.519999999999996</v>
      </c>
    </row>
    <row r="16" spans="1:8">
      <c r="A16" s="28" t="s">
        <v>85</v>
      </c>
      <c r="B16" s="16">
        <v>132.47999999999999</v>
      </c>
      <c r="C16" s="17">
        <v>43684</v>
      </c>
      <c r="D16" s="17">
        <v>43767</v>
      </c>
      <c r="E16" s="17"/>
      <c r="F16" s="17"/>
      <c r="G16" s="1">
        <f t="shared" si="0"/>
        <v>83</v>
      </c>
      <c r="H16" s="16">
        <f t="shared" si="1"/>
        <v>10995.839999999998</v>
      </c>
    </row>
    <row r="17" spans="1:8">
      <c r="A17" s="28" t="s">
        <v>86</v>
      </c>
      <c r="B17" s="16">
        <v>549.91</v>
      </c>
      <c r="C17" s="17">
        <v>43684</v>
      </c>
      <c r="D17" s="17">
        <v>43767</v>
      </c>
      <c r="E17" s="17"/>
      <c r="F17" s="17"/>
      <c r="G17" s="1">
        <f t="shared" si="0"/>
        <v>83</v>
      </c>
      <c r="H17" s="16">
        <f t="shared" si="1"/>
        <v>45642.53</v>
      </c>
    </row>
    <row r="18" spans="1:8">
      <c r="A18" s="28" t="s">
        <v>87</v>
      </c>
      <c r="B18" s="16">
        <v>130</v>
      </c>
      <c r="C18" s="17">
        <v>43750</v>
      </c>
      <c r="D18" s="17">
        <v>43767</v>
      </c>
      <c r="E18" s="17"/>
      <c r="F18" s="17"/>
      <c r="G18" s="1">
        <f t="shared" si="0"/>
        <v>17</v>
      </c>
      <c r="H18" s="16">
        <f t="shared" si="1"/>
        <v>2210</v>
      </c>
    </row>
    <row r="19" spans="1:8">
      <c r="A19" s="28" t="s">
        <v>88</v>
      </c>
      <c r="B19" s="16">
        <v>783</v>
      </c>
      <c r="C19" s="17">
        <v>43699</v>
      </c>
      <c r="D19" s="17">
        <v>43767</v>
      </c>
      <c r="E19" s="17"/>
      <c r="F19" s="17"/>
      <c r="G19" s="1">
        <f t="shared" si="0"/>
        <v>68</v>
      </c>
      <c r="H19" s="16">
        <f t="shared" si="1"/>
        <v>53244</v>
      </c>
    </row>
    <row r="20" spans="1:8">
      <c r="A20" s="28" t="s">
        <v>89</v>
      </c>
      <c r="B20" s="16">
        <v>197.18</v>
      </c>
      <c r="C20" s="17">
        <v>43766</v>
      </c>
      <c r="D20" s="17">
        <v>43767</v>
      </c>
      <c r="E20" s="17"/>
      <c r="F20" s="17"/>
      <c r="G20" s="1">
        <f t="shared" si="0"/>
        <v>1</v>
      </c>
      <c r="H20" s="16">
        <f t="shared" si="1"/>
        <v>197.18</v>
      </c>
    </row>
    <row r="21" spans="1:8">
      <c r="A21" s="28" t="s">
        <v>90</v>
      </c>
      <c r="B21" s="16">
        <v>450</v>
      </c>
      <c r="C21" s="17">
        <v>43758</v>
      </c>
      <c r="D21" s="17">
        <v>43767</v>
      </c>
      <c r="E21" s="17"/>
      <c r="F21" s="17"/>
      <c r="G21" s="1">
        <f t="shared" si="0"/>
        <v>9</v>
      </c>
      <c r="H21" s="16">
        <f t="shared" si="1"/>
        <v>4050</v>
      </c>
    </row>
    <row r="22" spans="1:8">
      <c r="A22" s="28" t="s">
        <v>91</v>
      </c>
      <c r="B22" s="16">
        <v>358</v>
      </c>
      <c r="C22" s="17">
        <v>43792</v>
      </c>
      <c r="D22" s="17">
        <v>43802</v>
      </c>
      <c r="E22" s="17"/>
      <c r="F22" s="17"/>
      <c r="G22" s="1">
        <f t="shared" si="0"/>
        <v>10</v>
      </c>
      <c r="H22" s="16">
        <f t="shared" si="1"/>
        <v>3580</v>
      </c>
    </row>
    <row r="23" spans="1:8">
      <c r="A23" s="28" t="s">
        <v>92</v>
      </c>
      <c r="B23" s="16">
        <v>566.70000000000005</v>
      </c>
      <c r="C23" s="17">
        <v>43804</v>
      </c>
      <c r="D23" s="17">
        <v>43802</v>
      </c>
      <c r="E23" s="17"/>
      <c r="F23" s="17"/>
      <c r="G23" s="1">
        <f t="shared" si="0"/>
        <v>-2</v>
      </c>
      <c r="H23" s="16">
        <f t="shared" si="1"/>
        <v>-1133.4000000000001</v>
      </c>
    </row>
    <row r="24" spans="1:8">
      <c r="A24" s="28" t="s">
        <v>93</v>
      </c>
      <c r="B24" s="16">
        <v>7.42</v>
      </c>
      <c r="C24" s="17">
        <v>43818</v>
      </c>
      <c r="D24" s="17">
        <v>43802</v>
      </c>
      <c r="E24" s="17"/>
      <c r="F24" s="17"/>
      <c r="G24" s="1">
        <f t="shared" si="0"/>
        <v>-16</v>
      </c>
      <c r="H24" s="16">
        <f t="shared" si="1"/>
        <v>-118.72</v>
      </c>
    </row>
    <row r="25" spans="1:8">
      <c r="A25" s="28" t="s">
        <v>94</v>
      </c>
      <c r="B25" s="16">
        <v>104.8</v>
      </c>
      <c r="C25" s="17">
        <v>43818</v>
      </c>
      <c r="D25" s="17">
        <v>43802</v>
      </c>
      <c r="E25" s="17"/>
      <c r="F25" s="17"/>
      <c r="G25" s="1">
        <f t="shared" si="0"/>
        <v>-16</v>
      </c>
      <c r="H25" s="16">
        <f t="shared" si="1"/>
        <v>-1676.8</v>
      </c>
    </row>
    <row r="26" spans="1:8">
      <c r="A26" s="28" t="s">
        <v>95</v>
      </c>
      <c r="B26" s="16">
        <v>225</v>
      </c>
      <c r="C26" s="17">
        <v>43799</v>
      </c>
      <c r="D26" s="17">
        <v>43802</v>
      </c>
      <c r="E26" s="17"/>
      <c r="F26" s="17"/>
      <c r="G26" s="1">
        <f t="shared" si="0"/>
        <v>3</v>
      </c>
      <c r="H26" s="16">
        <f t="shared" si="1"/>
        <v>675</v>
      </c>
    </row>
    <row r="27" spans="1:8">
      <c r="A27" s="28" t="s">
        <v>96</v>
      </c>
      <c r="B27" s="16">
        <v>285</v>
      </c>
      <c r="C27" s="17">
        <v>43792</v>
      </c>
      <c r="D27" s="17">
        <v>43813</v>
      </c>
      <c r="E27" s="17"/>
      <c r="F27" s="17"/>
      <c r="G27" s="1">
        <f t="shared" si="0"/>
        <v>21</v>
      </c>
      <c r="H27" s="16">
        <f t="shared" si="1"/>
        <v>5985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2020-06-08T07:26:16Z</dcterms:modified>
</cp:coreProperties>
</file>